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20730" windowHeight="11250" tabRatio="866" firstSheet="2" activeTab="10"/>
  </bookViews>
  <sheets>
    <sheet name="General list" sheetId="1" r:id="rId1"/>
    <sheet name="Cardiology" sheetId="4" state="hidden" r:id="rId2"/>
    <sheet name="Cardiology Inservice" sheetId="5" r:id="rId3"/>
    <sheet name="Anesthesia Inservice" sheetId="6" r:id="rId4"/>
    <sheet name="Radiology Inservice" sheetId="7" r:id="rId5"/>
    <sheet name="ICU Inservice" sheetId="8" r:id="rId6"/>
    <sheet name="Emergency Inservice" sheetId="9" r:id="rId7"/>
    <sheet name="MLT Inservice" sheetId="10" r:id="rId8"/>
    <sheet name="Surgical Inservice" sheetId="11" r:id="rId9"/>
    <sheet name="Dental Inservice" sheetId="12" r:id="rId10"/>
    <sheet name="FSc MLT" sheetId="13" r:id="rId11"/>
  </sheets>
  <definedNames>
    <definedName name="_xlnm.Print_Area" localSheetId="2">'Cardiology Inservice'!$A$1:$AT$10</definedName>
    <definedName name="_xlnm.Print_Area" localSheetId="10">'FSc MLT'!$A$1:$AY$10</definedName>
    <definedName name="_xlnm.Print_Area" localSheetId="8">'Surgical Inservice'!$A$3:$Z$12</definedName>
  </definedNames>
  <calcPr calcId="144525"/>
</workbook>
</file>

<file path=xl/calcChain.xml><?xml version="1.0" encoding="utf-8"?>
<calcChain xmlns="http://schemas.openxmlformats.org/spreadsheetml/2006/main">
  <c r="K5" i="8" l="1"/>
  <c r="K6" i="8"/>
  <c r="V5" i="8"/>
  <c r="V6" i="8"/>
  <c r="V7" i="13" l="1"/>
  <c r="S7" i="13"/>
  <c r="O7" i="13"/>
  <c r="P7" i="13" s="1"/>
  <c r="U7" i="13" s="1"/>
  <c r="K7" i="13"/>
  <c r="T7" i="13" s="1"/>
  <c r="V6" i="13"/>
  <c r="S6" i="13"/>
  <c r="O6" i="13"/>
  <c r="P6" i="13" s="1"/>
  <c r="U6" i="13" s="1"/>
  <c r="K6" i="13"/>
  <c r="T6" i="13" s="1"/>
  <c r="K6" i="10"/>
  <c r="T6" i="10" s="1"/>
  <c r="O6" i="10"/>
  <c r="P6" i="10" s="1"/>
  <c r="U6" i="10" s="1"/>
  <c r="S6" i="10"/>
  <c r="V6" i="10"/>
  <c r="X6" i="13" l="1"/>
  <c r="X7" i="13"/>
  <c r="X6" i="10"/>
  <c r="K6" i="6"/>
  <c r="T6" i="6" s="1"/>
  <c r="V6" i="6"/>
  <c r="S6" i="6"/>
  <c r="O6" i="6"/>
  <c r="P6" i="6" s="1"/>
  <c r="U6" i="6" s="1"/>
  <c r="V4" i="13"/>
  <c r="S4" i="13"/>
  <c r="O4" i="13"/>
  <c r="P4" i="13" s="1"/>
  <c r="U4" i="13" s="1"/>
  <c r="K4" i="13"/>
  <c r="T4" i="13" s="1"/>
  <c r="V5" i="13"/>
  <c r="S5" i="13"/>
  <c r="O5" i="13"/>
  <c r="P5" i="13" s="1"/>
  <c r="U5" i="13" s="1"/>
  <c r="K5" i="13"/>
  <c r="T5" i="13" s="1"/>
  <c r="V7" i="10"/>
  <c r="S7" i="10"/>
  <c r="O7" i="10"/>
  <c r="P7" i="10" s="1"/>
  <c r="U7" i="10" s="1"/>
  <c r="K7" i="10"/>
  <c r="T7" i="10" s="1"/>
  <c r="V8" i="10"/>
  <c r="S8" i="10"/>
  <c r="O8" i="10"/>
  <c r="P8" i="10" s="1"/>
  <c r="U8" i="10" s="1"/>
  <c r="K8" i="10"/>
  <c r="T8" i="10" s="1"/>
  <c r="V9" i="10"/>
  <c r="S9" i="10"/>
  <c r="O9" i="10"/>
  <c r="P9" i="10" s="1"/>
  <c r="U9" i="10" s="1"/>
  <c r="K9" i="10"/>
  <c r="T9" i="10" s="1"/>
  <c r="V8" i="7"/>
  <c r="S8" i="7"/>
  <c r="O8" i="7"/>
  <c r="P8" i="7" s="1"/>
  <c r="U8" i="7" s="1"/>
  <c r="K8" i="7"/>
  <c r="T8" i="7" s="1"/>
  <c r="V5" i="7"/>
  <c r="S5" i="7"/>
  <c r="O5" i="7"/>
  <c r="P5" i="7" s="1"/>
  <c r="U5" i="7" s="1"/>
  <c r="K5" i="7"/>
  <c r="T5" i="7" s="1"/>
  <c r="V7" i="7"/>
  <c r="S7" i="7"/>
  <c r="O7" i="7"/>
  <c r="P7" i="7" s="1"/>
  <c r="U7" i="7" s="1"/>
  <c r="K7" i="7"/>
  <c r="T7" i="7" s="1"/>
  <c r="V6" i="7"/>
  <c r="S6" i="7"/>
  <c r="O6" i="7"/>
  <c r="P6" i="7" s="1"/>
  <c r="U6" i="7" s="1"/>
  <c r="K6" i="7"/>
  <c r="T6" i="7" s="1"/>
  <c r="V7" i="6"/>
  <c r="S7" i="6"/>
  <c r="O7" i="6"/>
  <c r="P7" i="6" s="1"/>
  <c r="U7" i="6" s="1"/>
  <c r="K7" i="6"/>
  <c r="T7" i="6" s="1"/>
  <c r="S5" i="8"/>
  <c r="O5" i="8"/>
  <c r="T5" i="8"/>
  <c r="S6" i="8"/>
  <c r="O6" i="8"/>
  <c r="T6" i="8"/>
  <c r="V5" i="9"/>
  <c r="S5" i="9"/>
  <c r="O5" i="9"/>
  <c r="P5" i="9" s="1"/>
  <c r="U5" i="9" s="1"/>
  <c r="K5" i="9"/>
  <c r="T5" i="9" s="1"/>
  <c r="V6" i="9"/>
  <c r="S6" i="9"/>
  <c r="O6" i="9"/>
  <c r="P6" i="9" s="1"/>
  <c r="U6" i="9" s="1"/>
  <c r="K6" i="9"/>
  <c r="T6" i="9" s="1"/>
  <c r="V7" i="9"/>
  <c r="S7" i="9"/>
  <c r="O7" i="9"/>
  <c r="P7" i="9" s="1"/>
  <c r="U7" i="9" s="1"/>
  <c r="K7" i="9"/>
  <c r="T7" i="9" s="1"/>
  <c r="V9" i="9"/>
  <c r="S9" i="9"/>
  <c r="O9" i="9"/>
  <c r="P9" i="9" s="1"/>
  <c r="U9" i="9" s="1"/>
  <c r="K9" i="9"/>
  <c r="T9" i="9" s="1"/>
  <c r="V8" i="9"/>
  <c r="S8" i="9"/>
  <c r="P8" i="9"/>
  <c r="U8" i="9" s="1"/>
  <c r="K8" i="9"/>
  <c r="T8" i="9" s="1"/>
  <c r="V10" i="9"/>
  <c r="S10" i="9"/>
  <c r="O10" i="9"/>
  <c r="P10" i="9" s="1"/>
  <c r="U10" i="9" s="1"/>
  <c r="K10" i="9"/>
  <c r="T10" i="9" s="1"/>
  <c r="V8" i="11"/>
  <c r="S8" i="11"/>
  <c r="O8" i="11"/>
  <c r="P8" i="11" s="1"/>
  <c r="U8" i="11" s="1"/>
  <c r="K8" i="11"/>
  <c r="T8" i="11" s="1"/>
  <c r="V6" i="11"/>
  <c r="S6" i="11"/>
  <c r="O6" i="11"/>
  <c r="P6" i="11" s="1"/>
  <c r="U6" i="11" s="1"/>
  <c r="K6" i="11"/>
  <c r="T6" i="11" s="1"/>
  <c r="V7" i="11"/>
  <c r="S7" i="11"/>
  <c r="O7" i="11"/>
  <c r="P7" i="11" s="1"/>
  <c r="U7" i="11" s="1"/>
  <c r="K7" i="11"/>
  <c r="T7" i="11" s="1"/>
  <c r="V7" i="12"/>
  <c r="S7" i="12"/>
  <c r="O7" i="12"/>
  <c r="P7" i="12" s="1"/>
  <c r="U7" i="12" s="1"/>
  <c r="K7" i="12"/>
  <c r="T7" i="12" s="1"/>
  <c r="V6" i="12"/>
  <c r="S6" i="12"/>
  <c r="O6" i="12"/>
  <c r="P6" i="12" s="1"/>
  <c r="U6" i="12" s="1"/>
  <c r="K6" i="12"/>
  <c r="T6" i="12" s="1"/>
  <c r="V6" i="5"/>
  <c r="S6" i="5"/>
  <c r="O6" i="5"/>
  <c r="P6" i="5" s="1"/>
  <c r="U6" i="5" s="1"/>
  <c r="K6" i="5"/>
  <c r="T6" i="5" s="1"/>
  <c r="V5" i="5"/>
  <c r="S5" i="5"/>
  <c r="P5" i="5"/>
  <c r="U5" i="5" s="1"/>
  <c r="K5" i="5"/>
  <c r="T5" i="5" s="1"/>
  <c r="U9" i="4"/>
  <c r="R9" i="4"/>
  <c r="N9" i="4"/>
  <c r="O9" i="4" s="1"/>
  <c r="T9" i="4" s="1"/>
  <c r="J9" i="4"/>
  <c r="S9" i="4" s="1"/>
  <c r="U8" i="4"/>
  <c r="R8" i="4"/>
  <c r="N8" i="4"/>
  <c r="O8" i="4" s="1"/>
  <c r="T8" i="4" s="1"/>
  <c r="J8" i="4"/>
  <c r="S8" i="4" s="1"/>
  <c r="U7" i="4"/>
  <c r="R7" i="4"/>
  <c r="N7" i="4"/>
  <c r="O7" i="4" s="1"/>
  <c r="T7" i="4" s="1"/>
  <c r="J7" i="4"/>
  <c r="S7" i="4" s="1"/>
  <c r="U6" i="4"/>
  <c r="R6" i="4"/>
  <c r="O6" i="4"/>
  <c r="T6" i="4" s="1"/>
  <c r="J6" i="4"/>
  <c r="S6" i="4" s="1"/>
  <c r="U5" i="4"/>
  <c r="R5" i="4"/>
  <c r="N5" i="4"/>
  <c r="O5" i="4" s="1"/>
  <c r="T5" i="4" s="1"/>
  <c r="J5" i="4"/>
  <c r="S5" i="4" s="1"/>
  <c r="U4" i="4"/>
  <c r="R4" i="4"/>
  <c r="N4" i="4"/>
  <c r="O4" i="4" s="1"/>
  <c r="T4" i="4" s="1"/>
  <c r="J4" i="4"/>
  <c r="S4" i="4" s="1"/>
  <c r="V58" i="1"/>
  <c r="S58" i="1"/>
  <c r="O58" i="1"/>
  <c r="P58" i="1" s="1"/>
  <c r="U58" i="1" s="1"/>
  <c r="K58" i="1"/>
  <c r="T58" i="1" s="1"/>
  <c r="V55" i="1"/>
  <c r="S55" i="1"/>
  <c r="O55" i="1"/>
  <c r="P55" i="1" s="1"/>
  <c r="U55" i="1" s="1"/>
  <c r="K55" i="1"/>
  <c r="T55" i="1" s="1"/>
  <c r="V54" i="1"/>
  <c r="S54" i="1"/>
  <c r="O54" i="1"/>
  <c r="P54" i="1" s="1"/>
  <c r="U54" i="1" s="1"/>
  <c r="K54" i="1"/>
  <c r="T54" i="1" s="1"/>
  <c r="V53" i="1"/>
  <c r="S53" i="1"/>
  <c r="O53" i="1"/>
  <c r="P53" i="1" s="1"/>
  <c r="U53" i="1" s="1"/>
  <c r="K53" i="1"/>
  <c r="T53" i="1" s="1"/>
  <c r="V52" i="1"/>
  <c r="S52" i="1"/>
  <c r="O52" i="1"/>
  <c r="P52" i="1" s="1"/>
  <c r="U52" i="1" s="1"/>
  <c r="K52" i="1"/>
  <c r="T52" i="1" s="1"/>
  <c r="V51" i="1"/>
  <c r="S51" i="1"/>
  <c r="O51" i="1"/>
  <c r="P51" i="1" s="1"/>
  <c r="U51" i="1" s="1"/>
  <c r="K51" i="1"/>
  <c r="T51" i="1" s="1"/>
  <c r="K12" i="1"/>
  <c r="X9" i="10" l="1"/>
  <c r="X5" i="13"/>
  <c r="X4" i="13"/>
  <c r="X6" i="12"/>
  <c r="X7" i="12"/>
  <c r="X7" i="11"/>
  <c r="X6" i="11"/>
  <c r="X8" i="11"/>
  <c r="X7" i="10"/>
  <c r="X8" i="10"/>
  <c r="X8" i="9"/>
  <c r="X9" i="9"/>
  <c r="X7" i="9"/>
  <c r="X5" i="9"/>
  <c r="X10" i="9"/>
  <c r="X6" i="9"/>
  <c r="P6" i="8"/>
  <c r="U6" i="8" s="1"/>
  <c r="X6" i="8" s="1"/>
  <c r="P5" i="8"/>
  <c r="U5" i="8" s="1"/>
  <c r="X5" i="8" s="1"/>
  <c r="X6" i="7"/>
  <c r="X7" i="7"/>
  <c r="X5" i="7"/>
  <c r="X8" i="7"/>
  <c r="X7" i="6"/>
  <c r="X6" i="6"/>
  <c r="W5" i="5"/>
  <c r="W6" i="5"/>
  <c r="Y55" i="1"/>
  <c r="Y52" i="1"/>
  <c r="Y53" i="1"/>
  <c r="Y54" i="1"/>
  <c r="Y58" i="1"/>
  <c r="X4" i="4"/>
  <c r="X6" i="4"/>
  <c r="X5" i="4"/>
  <c r="X7" i="4"/>
  <c r="X8" i="4"/>
  <c r="X9" i="4"/>
  <c r="Y51" i="1"/>
  <c r="O12" i="1"/>
  <c r="S12" i="1"/>
  <c r="T12" i="1"/>
  <c r="P6" i="1"/>
  <c r="U12" i="1" l="1"/>
  <c r="P12" i="1"/>
  <c r="O71" i="1"/>
  <c r="P71" i="1" s="1"/>
  <c r="U71" i="1" s="1"/>
  <c r="K71" i="1"/>
  <c r="O70" i="1"/>
  <c r="P70" i="1" s="1"/>
  <c r="U70" i="1" s="1"/>
  <c r="K70" i="1"/>
  <c r="T70" i="1" s="1"/>
  <c r="O69" i="1"/>
  <c r="P69" i="1" s="1"/>
  <c r="U69" i="1" s="1"/>
  <c r="K69" i="1"/>
  <c r="T69" i="1" s="1"/>
  <c r="O68" i="1"/>
  <c r="P68" i="1"/>
  <c r="U68" i="1" s="1"/>
  <c r="K68" i="1"/>
  <c r="T68" i="1" s="1"/>
  <c r="O67" i="1"/>
  <c r="P67" i="1" s="1"/>
  <c r="U67" i="1" s="1"/>
  <c r="K67" i="1"/>
  <c r="O66" i="1"/>
  <c r="P66" i="1" s="1"/>
  <c r="U66" i="1" s="1"/>
  <c r="K66" i="1"/>
  <c r="O65" i="1"/>
  <c r="P65" i="1" s="1"/>
  <c r="U65" i="1" s="1"/>
  <c r="K65" i="1"/>
  <c r="T65" i="1" s="1"/>
  <c r="O64" i="1"/>
  <c r="P64" i="1" s="1"/>
  <c r="U64" i="1" s="1"/>
  <c r="K64" i="1"/>
  <c r="T64" i="1" s="1"/>
  <c r="O63" i="1"/>
  <c r="P63" i="1" s="1"/>
  <c r="U63" i="1" s="1"/>
  <c r="K63" i="1"/>
  <c r="T63" i="1" s="1"/>
  <c r="O62" i="1"/>
  <c r="P62" i="1" s="1"/>
  <c r="U62" i="1" s="1"/>
  <c r="K62" i="1"/>
  <c r="T62" i="1" s="1"/>
  <c r="O61" i="1"/>
  <c r="P61" i="1"/>
  <c r="K61" i="1"/>
  <c r="T61" i="1" s="1"/>
  <c r="O60" i="1"/>
  <c r="P60" i="1" s="1"/>
  <c r="U60" i="1" s="1"/>
  <c r="K60" i="1"/>
  <c r="T60" i="1" s="1"/>
  <c r="O59" i="1"/>
  <c r="P59" i="1" s="1"/>
  <c r="U59" i="1" s="1"/>
  <c r="K59" i="1"/>
  <c r="T59" i="1" s="1"/>
  <c r="O57" i="1"/>
  <c r="K57" i="1"/>
  <c r="O56" i="1"/>
  <c r="P56" i="1" s="1"/>
  <c r="U56" i="1" s="1"/>
  <c r="Y56" i="1" s="1"/>
  <c r="K56" i="1"/>
  <c r="S59" i="1"/>
  <c r="V59" i="1"/>
  <c r="S60" i="1"/>
  <c r="V60" i="1"/>
  <c r="S61" i="1"/>
  <c r="U61" i="1"/>
  <c r="V61" i="1"/>
  <c r="S62" i="1"/>
  <c r="V62" i="1"/>
  <c r="S63" i="1"/>
  <c r="V63" i="1"/>
  <c r="S64" i="1"/>
  <c r="V64" i="1"/>
  <c r="S65" i="1"/>
  <c r="V65" i="1"/>
  <c r="S66" i="1"/>
  <c r="T66" i="1"/>
  <c r="V66" i="1"/>
  <c r="S67" i="1"/>
  <c r="T67" i="1"/>
  <c r="V67" i="1"/>
  <c r="S68" i="1"/>
  <c r="V68" i="1"/>
  <c r="S69" i="1"/>
  <c r="V69" i="1"/>
  <c r="S70" i="1"/>
  <c r="V70" i="1"/>
  <c r="S71" i="1"/>
  <c r="T71" i="1"/>
  <c r="V71" i="1"/>
  <c r="O50" i="1"/>
  <c r="P50" i="1" s="1"/>
  <c r="U50" i="1" s="1"/>
  <c r="K50" i="1"/>
  <c r="T50" i="1" s="1"/>
  <c r="O49" i="1"/>
  <c r="P49" i="1" s="1"/>
  <c r="U49" i="1" s="1"/>
  <c r="K49" i="1"/>
  <c r="O48" i="1"/>
  <c r="P48" i="1" s="1"/>
  <c r="U48" i="1" s="1"/>
  <c r="K48" i="1"/>
  <c r="O47" i="1"/>
  <c r="P47" i="1" s="1"/>
  <c r="U47" i="1" s="1"/>
  <c r="K47" i="1"/>
  <c r="T47" i="1" s="1"/>
  <c r="O46" i="1"/>
  <c r="P46" i="1" s="1"/>
  <c r="U46" i="1" s="1"/>
  <c r="K46" i="1"/>
  <c r="T46" i="1" s="1"/>
  <c r="O45" i="1"/>
  <c r="P45" i="1" s="1"/>
  <c r="U45" i="1" s="1"/>
  <c r="K45" i="1"/>
  <c r="T45" i="1" s="1"/>
  <c r="O44" i="1"/>
  <c r="P44" i="1" s="1"/>
  <c r="U44" i="1" s="1"/>
  <c r="K44" i="1"/>
  <c r="T44" i="1" s="1"/>
  <c r="O43" i="1"/>
  <c r="P43" i="1" s="1"/>
  <c r="U43" i="1" s="1"/>
  <c r="K43" i="1"/>
  <c r="T43" i="1" s="1"/>
  <c r="O42" i="1"/>
  <c r="P42" i="1" s="1"/>
  <c r="U42" i="1" s="1"/>
  <c r="K42" i="1"/>
  <c r="T42" i="1" s="1"/>
  <c r="O41" i="1"/>
  <c r="P41" i="1" s="1"/>
  <c r="U41" i="1" s="1"/>
  <c r="K41" i="1"/>
  <c r="O40" i="1"/>
  <c r="P40" i="1" s="1"/>
  <c r="U40" i="1" s="1"/>
  <c r="K40" i="1"/>
  <c r="T40" i="1" s="1"/>
  <c r="P39" i="1"/>
  <c r="U39" i="1" s="1"/>
  <c r="O39" i="1"/>
  <c r="K39" i="1"/>
  <c r="O38" i="1"/>
  <c r="P38" i="1" s="1"/>
  <c r="U38" i="1" s="1"/>
  <c r="K38" i="1"/>
  <c r="T38" i="1" s="1"/>
  <c r="V37" i="1"/>
  <c r="V38" i="1"/>
  <c r="V39" i="1"/>
  <c r="V40" i="1"/>
  <c r="V41" i="1"/>
  <c r="V42" i="1"/>
  <c r="V43" i="1"/>
  <c r="V44" i="1"/>
  <c r="V45" i="1"/>
  <c r="V46" i="1"/>
  <c r="V47" i="1"/>
  <c r="V48" i="1"/>
  <c r="V49" i="1"/>
  <c r="V50" i="1"/>
  <c r="V56" i="1"/>
  <c r="V57" i="1"/>
  <c r="T39" i="1"/>
  <c r="T41" i="1"/>
  <c r="T48" i="1"/>
  <c r="T49" i="1"/>
  <c r="T56" i="1"/>
  <c r="T57" i="1"/>
  <c r="S37" i="1"/>
  <c r="S38" i="1"/>
  <c r="S39" i="1"/>
  <c r="S40" i="1"/>
  <c r="S41" i="1"/>
  <c r="S42" i="1"/>
  <c r="S43" i="1"/>
  <c r="S44" i="1"/>
  <c r="S45" i="1"/>
  <c r="S46" i="1"/>
  <c r="S47" i="1"/>
  <c r="S48" i="1"/>
  <c r="S49" i="1"/>
  <c r="S50" i="1"/>
  <c r="S56" i="1"/>
  <c r="S57" i="1"/>
  <c r="O37" i="1"/>
  <c r="P37" i="1" s="1"/>
  <c r="U37" i="1" s="1"/>
  <c r="K37" i="1"/>
  <c r="T37" i="1" s="1"/>
  <c r="K34" i="1"/>
  <c r="T34" i="1" s="1"/>
  <c r="Y47" i="1" l="1"/>
  <c r="Y48" i="1"/>
  <c r="U57" i="1"/>
  <c r="P57" i="1"/>
  <c r="Y61" i="1"/>
  <c r="Y41" i="1"/>
  <c r="Y37" i="1"/>
  <c r="Y71" i="1"/>
  <c r="Y70" i="1"/>
  <c r="Y69" i="1"/>
  <c r="Y68" i="1"/>
  <c r="Y67" i="1"/>
  <c r="Y66" i="1"/>
  <c r="Y65" i="1"/>
  <c r="Y64" i="1"/>
  <c r="Y63" i="1"/>
  <c r="Y62" i="1"/>
  <c r="Y60" i="1"/>
  <c r="Y59" i="1"/>
  <c r="Y57" i="1"/>
  <c r="Y50" i="1"/>
  <c r="Y49" i="1"/>
  <c r="Y46" i="1"/>
  <c r="Y45" i="1"/>
  <c r="Y44" i="1"/>
  <c r="Y43" i="1"/>
  <c r="Y42" i="1"/>
  <c r="Y40" i="1"/>
  <c r="Y39" i="1"/>
  <c r="Y38" i="1"/>
  <c r="K33" i="1"/>
  <c r="V26" i="1"/>
  <c r="S26" i="1"/>
  <c r="O26" i="1"/>
  <c r="P26" i="1" s="1"/>
  <c r="U26" i="1" s="1"/>
  <c r="K26" i="1"/>
  <c r="T26" i="1" s="1"/>
  <c r="V12" i="1"/>
  <c r="Y12" i="1" s="1"/>
  <c r="V15" i="1"/>
  <c r="T15" i="1"/>
  <c r="S15" i="1"/>
  <c r="O15" i="1"/>
  <c r="P15" i="1" s="1"/>
  <c r="U15" i="1" s="1"/>
  <c r="K15" i="1"/>
  <c r="Y26" i="1" l="1"/>
  <c r="Y15" i="1"/>
  <c r="V33" i="1"/>
  <c r="V25" i="1" l="1"/>
  <c r="V24" i="1"/>
  <c r="S24" i="1"/>
  <c r="P24" i="1"/>
  <c r="U24" i="1" s="1"/>
  <c r="K24" i="1"/>
  <c r="T24" i="1" s="1"/>
  <c r="V36" i="1"/>
  <c r="S36" i="1"/>
  <c r="O36" i="1"/>
  <c r="P36" i="1" s="1"/>
  <c r="U36" i="1" s="1"/>
  <c r="K36" i="1"/>
  <c r="T36" i="1" s="1"/>
  <c r="S25" i="1"/>
  <c r="O25" i="1"/>
  <c r="P25" i="1" s="1"/>
  <c r="U25" i="1" s="1"/>
  <c r="K25" i="1"/>
  <c r="T25" i="1" s="1"/>
  <c r="V28" i="1"/>
  <c r="S28" i="1"/>
  <c r="O28" i="1"/>
  <c r="P28" i="1" s="1"/>
  <c r="U28" i="1" s="1"/>
  <c r="K28" i="1"/>
  <c r="T28" i="1" s="1"/>
  <c r="V31" i="1"/>
  <c r="S31" i="1"/>
  <c r="O31" i="1"/>
  <c r="P31" i="1" s="1"/>
  <c r="U31" i="1" s="1"/>
  <c r="K31" i="1"/>
  <c r="T31" i="1" s="1"/>
  <c r="V14" i="1"/>
  <c r="S14" i="1"/>
  <c r="O14" i="1"/>
  <c r="P14" i="1" s="1"/>
  <c r="U14" i="1" s="1"/>
  <c r="K14" i="1"/>
  <c r="T14" i="1" s="1"/>
  <c r="V7" i="1"/>
  <c r="S7" i="1"/>
  <c r="O7" i="1"/>
  <c r="P7" i="1" s="1"/>
  <c r="U7" i="1" s="1"/>
  <c r="K7" i="1"/>
  <c r="T7" i="1" s="1"/>
  <c r="V19" i="1"/>
  <c r="S19" i="1"/>
  <c r="O19" i="1"/>
  <c r="P19" i="1" s="1"/>
  <c r="U19" i="1" s="1"/>
  <c r="K19" i="1"/>
  <c r="T19" i="1" s="1"/>
  <c r="V11" i="1"/>
  <c r="S11" i="1"/>
  <c r="O11" i="1"/>
  <c r="P11" i="1" s="1"/>
  <c r="U11" i="1" s="1"/>
  <c r="K11" i="1"/>
  <c r="T11" i="1" s="1"/>
  <c r="V27" i="1"/>
  <c r="S27" i="1"/>
  <c r="O27" i="1"/>
  <c r="P27" i="1" s="1"/>
  <c r="U27" i="1" s="1"/>
  <c r="K27" i="1"/>
  <c r="T27" i="1" s="1"/>
  <c r="V16" i="1"/>
  <c r="S16" i="1"/>
  <c r="O16" i="1"/>
  <c r="P16" i="1" s="1"/>
  <c r="U16" i="1" s="1"/>
  <c r="K16" i="1"/>
  <c r="T16" i="1" s="1"/>
  <c r="V34" i="1"/>
  <c r="S34" i="1"/>
  <c r="O34" i="1"/>
  <c r="P34" i="1" s="1"/>
  <c r="U34" i="1" s="1"/>
  <c r="V4" i="1"/>
  <c r="S4" i="1"/>
  <c r="O4" i="1"/>
  <c r="P4" i="1" s="1"/>
  <c r="U4" i="1" s="1"/>
  <c r="K4" i="1"/>
  <c r="T4" i="1" s="1"/>
  <c r="V32" i="1"/>
  <c r="S32" i="1"/>
  <c r="O32" i="1"/>
  <c r="P32" i="1" s="1"/>
  <c r="U32" i="1" s="1"/>
  <c r="K32" i="1"/>
  <c r="T32" i="1" s="1"/>
  <c r="S33" i="1"/>
  <c r="O33" i="1"/>
  <c r="P33" i="1" s="1"/>
  <c r="U33" i="1" s="1"/>
  <c r="T33" i="1"/>
  <c r="V35" i="1"/>
  <c r="S35" i="1"/>
  <c r="O35" i="1"/>
  <c r="P35" i="1" s="1"/>
  <c r="U35" i="1" s="1"/>
  <c r="K35" i="1"/>
  <c r="T35" i="1" s="1"/>
  <c r="V6" i="1"/>
  <c r="S6" i="1"/>
  <c r="U6" i="1"/>
  <c r="K6" i="1"/>
  <c r="T6" i="1" s="1"/>
  <c r="V21" i="1"/>
  <c r="S21" i="1"/>
  <c r="O21" i="1"/>
  <c r="P21" i="1" s="1"/>
  <c r="U21" i="1" s="1"/>
  <c r="K21" i="1"/>
  <c r="T21" i="1" s="1"/>
  <c r="V30" i="1"/>
  <c r="S30" i="1"/>
  <c r="O30" i="1"/>
  <c r="P30" i="1" s="1"/>
  <c r="U30" i="1" s="1"/>
  <c r="K30" i="1"/>
  <c r="T30" i="1" s="1"/>
  <c r="V18" i="1"/>
  <c r="S18" i="1"/>
  <c r="O18" i="1"/>
  <c r="P18" i="1" s="1"/>
  <c r="U18" i="1" s="1"/>
  <c r="K18" i="1"/>
  <c r="T18" i="1" s="1"/>
  <c r="V13" i="1"/>
  <c r="S13" i="1"/>
  <c r="O13" i="1"/>
  <c r="P13" i="1" s="1"/>
  <c r="U13" i="1" s="1"/>
  <c r="K13" i="1"/>
  <c r="T13" i="1" s="1"/>
  <c r="V17" i="1"/>
  <c r="S17" i="1"/>
  <c r="O17" i="1"/>
  <c r="P17" i="1" s="1"/>
  <c r="U17" i="1" s="1"/>
  <c r="K17" i="1"/>
  <c r="T17" i="1" s="1"/>
  <c r="V20" i="1"/>
  <c r="S20" i="1"/>
  <c r="O20" i="1"/>
  <c r="P20" i="1" s="1"/>
  <c r="U20" i="1" s="1"/>
  <c r="K20" i="1"/>
  <c r="T20" i="1" s="1"/>
  <c r="V8" i="1"/>
  <c r="S8" i="1"/>
  <c r="O8" i="1"/>
  <c r="P8" i="1" s="1"/>
  <c r="U8" i="1" s="1"/>
  <c r="K8" i="1"/>
  <c r="T8" i="1" s="1"/>
  <c r="V22" i="1"/>
  <c r="S22" i="1"/>
  <c r="O22" i="1"/>
  <c r="P22" i="1" s="1"/>
  <c r="U22" i="1" s="1"/>
  <c r="K22" i="1"/>
  <c r="T22" i="1" s="1"/>
  <c r="V29" i="1"/>
  <c r="S29" i="1"/>
  <c r="O29" i="1"/>
  <c r="P29" i="1" s="1"/>
  <c r="U29" i="1" s="1"/>
  <c r="K29" i="1"/>
  <c r="T29" i="1" s="1"/>
  <c r="V5" i="1"/>
  <c r="S5" i="1"/>
  <c r="O5" i="1"/>
  <c r="P5" i="1" s="1"/>
  <c r="U5" i="1" s="1"/>
  <c r="K5" i="1"/>
  <c r="T5" i="1" s="1"/>
  <c r="V10" i="1"/>
  <c r="S10" i="1"/>
  <c r="O10" i="1"/>
  <c r="P10" i="1" s="1"/>
  <c r="U10" i="1" s="1"/>
  <c r="K10" i="1"/>
  <c r="T10" i="1" s="1"/>
  <c r="V23" i="1"/>
  <c r="S23" i="1"/>
  <c r="O23" i="1"/>
  <c r="P23" i="1" s="1"/>
  <c r="U23" i="1" s="1"/>
  <c r="K23" i="1"/>
  <c r="T23" i="1" s="1"/>
  <c r="V9" i="1"/>
  <c r="S9" i="1"/>
  <c r="O9" i="1"/>
  <c r="P9" i="1" s="1"/>
  <c r="U9" i="1" s="1"/>
  <c r="K9" i="1"/>
  <c r="T9" i="1" s="1"/>
  <c r="Y9" i="1" l="1"/>
  <c r="Y23" i="1"/>
  <c r="Y10" i="1"/>
  <c r="Y5" i="1"/>
  <c r="Y29" i="1"/>
  <c r="Y22" i="1"/>
  <c r="Y8" i="1"/>
  <c r="Y20" i="1"/>
  <c r="Y17" i="1"/>
  <c r="Y13" i="1"/>
  <c r="Y18" i="1"/>
  <c r="Y30" i="1"/>
  <c r="Y21" i="1"/>
  <c r="Y6" i="1"/>
  <c r="Y35" i="1"/>
  <c r="Y33" i="1"/>
  <c r="Y32" i="1"/>
  <c r="Y4" i="1"/>
  <c r="Y34" i="1"/>
  <c r="Y16" i="1"/>
  <c r="Y27" i="1"/>
  <c r="Y11" i="1"/>
  <c r="Y19" i="1"/>
  <c r="Y7" i="1"/>
  <c r="Y14" i="1"/>
  <c r="Y31" i="1"/>
  <c r="Y28" i="1"/>
  <c r="Y25" i="1"/>
  <c r="Y36" i="1"/>
  <c r="Y24" i="1"/>
</calcChain>
</file>

<file path=xl/sharedStrings.xml><?xml version="1.0" encoding="utf-8"?>
<sst xmlns="http://schemas.openxmlformats.org/spreadsheetml/2006/main" count="871" uniqueCount="245">
  <si>
    <t>s#</t>
  </si>
  <si>
    <t>R. No.</t>
  </si>
  <si>
    <t xml:space="preserve">Name </t>
  </si>
  <si>
    <t>Father's Name</t>
  </si>
  <si>
    <t>Gender (M/F)</t>
  </si>
  <si>
    <t>Date of Birth
 (M/D/Y)</t>
  </si>
  <si>
    <t>Domicile</t>
  </si>
  <si>
    <t>SSC Obtain</t>
  </si>
  <si>
    <t>SSC Total</t>
  </si>
  <si>
    <t>Passing Year</t>
  </si>
  <si>
    <t>SSC % age Marks</t>
  </si>
  <si>
    <t xml:space="preserve">HSSC Obtain </t>
  </si>
  <si>
    <t>HSSC Total</t>
  </si>
  <si>
    <t>Adjusted Marks</t>
  </si>
  <si>
    <t xml:space="preserve">HSSC %age Marks </t>
  </si>
  <si>
    <t>Entry Test Obtain</t>
  </si>
  <si>
    <t xml:space="preserve">Entry Test Total </t>
  </si>
  <si>
    <t>Entry Test
%age Marks</t>
  </si>
  <si>
    <t>weightage SCC 
(10%)</t>
  </si>
  <si>
    <t>Weightage HSSC 
(50%)</t>
  </si>
  <si>
    <t>Weightage Test
(40%)</t>
  </si>
  <si>
    <t>Experience marks (5 )</t>
  </si>
  <si>
    <t>Merit Score</t>
  </si>
  <si>
    <t>MARKS IMPROVED</t>
  </si>
  <si>
    <t>Decipline</t>
  </si>
  <si>
    <t>Remarks/Deficiency.</t>
  </si>
  <si>
    <t>M</t>
  </si>
  <si>
    <t>Yousaf Khan</t>
  </si>
  <si>
    <t>F</t>
  </si>
  <si>
    <t>Matiullah</t>
  </si>
  <si>
    <t>ADMISSION COMMITTEE</t>
  </si>
  <si>
    <t>Muhamamd Jaseem Khan</t>
  </si>
  <si>
    <t>Muhamamd Imran</t>
  </si>
  <si>
    <t>Sheikh Atif Mehmood</t>
  </si>
  <si>
    <t>Mukhtiar Ahmad</t>
  </si>
  <si>
    <t>Member</t>
  </si>
  <si>
    <t>Naveed Akhtar</t>
  </si>
  <si>
    <t>Midrar ullah</t>
  </si>
  <si>
    <t>Amanullah</t>
  </si>
  <si>
    <t>Zahid ur Rahman</t>
  </si>
  <si>
    <t>Iftikhar Ahmad</t>
  </si>
  <si>
    <t>Muhammad Asif Zeb</t>
  </si>
  <si>
    <t>Syed Hassan Askari</t>
  </si>
  <si>
    <t>Rafiullah</t>
  </si>
  <si>
    <t>Lt.Col(R) Dr. Javed Khan</t>
  </si>
  <si>
    <t>Representative of Paramedical Association</t>
  </si>
  <si>
    <t>Member/Cum Secretary</t>
  </si>
  <si>
    <t>Director(AA&amp;QA)</t>
  </si>
  <si>
    <t>Chairman</t>
  </si>
  <si>
    <t xml:space="preserve">1st Merit List of selected candidates for admission in BS Paramedics In-Service Candidates (04 years) program at KMU-IPMS (Session Fall 2016) against open Merit seats. Candidates are advised to bring undertaking (those who have not submitted with admission form) and original receipt of fee amounting Rs. 39800/- duly deposited in KMU account No. 1450-8, NBP, Near NADRA Headquarter, Hayatabad Phase-V, Peshawar up to September 09, 2016 (Friday) failing which next candidate will be called for admission from the waiting list. Deposit slips are available in the IPMS, KMU, Zulfiqar Ali Bhattu Institute of Paramedical Sciences, Near Motorway- Peshawar. </t>
  </si>
  <si>
    <t>DIL NAWAZ SHAH</t>
  </si>
  <si>
    <t>AKBAR SHAH</t>
  </si>
  <si>
    <t>PESHAWAR</t>
  </si>
  <si>
    <t>CARDIOLOGY</t>
  </si>
  <si>
    <t>HAMEED ULLAH</t>
  </si>
  <si>
    <t>SAID JALAL</t>
  </si>
  <si>
    <t>AWAL SHER</t>
  </si>
  <si>
    <t>NOOR HABIB</t>
  </si>
  <si>
    <t>BAJOUR</t>
  </si>
  <si>
    <t>IMRAN KHAN</t>
  </si>
  <si>
    <t>ABDUL HAQ</t>
  </si>
  <si>
    <t>DIR UPPER</t>
  </si>
  <si>
    <t>SURGICAL</t>
  </si>
  <si>
    <t>MIAN FAHAD SHAHZAD</t>
  </si>
  <si>
    <t>MIAN MUHAMMAD HUSSSAIN</t>
  </si>
  <si>
    <t>NOWSHEHRA</t>
  </si>
  <si>
    <t>MUHAMMAD ASIF KHAN</t>
  </si>
  <si>
    <t>NASIR KHAN</t>
  </si>
  <si>
    <t>ABDUS SABOOR</t>
  </si>
  <si>
    <t>ZARFAROSH KHAN</t>
  </si>
  <si>
    <t>BUNER</t>
  </si>
  <si>
    <t>SHAKILA NAZ</t>
  </si>
  <si>
    <t>SHAH NIZAR KHAN</t>
  </si>
  <si>
    <t>CHITRAL</t>
  </si>
  <si>
    <t>AZIZ ALI SHAH</t>
  </si>
  <si>
    <t>SYED RAHIM BACHA</t>
  </si>
  <si>
    <t>DIR LOWER</t>
  </si>
  <si>
    <t>DENTAL</t>
  </si>
  <si>
    <t>FAWAD HUSSAIN</t>
  </si>
  <si>
    <t>ALTAF KHAN</t>
  </si>
  <si>
    <t>MUHAMMAD ALI</t>
  </si>
  <si>
    <t>BAKHT BUDDIN KHAN</t>
  </si>
  <si>
    <t>MUHAMMAD SHAHAB UDDIN</t>
  </si>
  <si>
    <t>ABDUL JALIL</t>
  </si>
  <si>
    <t>F.R KOHAT</t>
  </si>
  <si>
    <t>ZAHID KHAN</t>
  </si>
  <si>
    <t>MUHAMMAD AFZAL</t>
  </si>
  <si>
    <t>MARDAN</t>
  </si>
  <si>
    <t>JEHANGIR KHAN</t>
  </si>
  <si>
    <t>JAN MUHAMMAD</t>
  </si>
  <si>
    <t>ASHIQ REHMAN</t>
  </si>
  <si>
    <t>NOOR AJAB KHAN</t>
  </si>
  <si>
    <t>KARAK</t>
  </si>
  <si>
    <t>ZIR ALI KHAN</t>
  </si>
  <si>
    <t>SHER ZAMIN KHAN</t>
  </si>
  <si>
    <t>ZUHRA</t>
  </si>
  <si>
    <t>REHMAT WAZIR</t>
  </si>
  <si>
    <t>FAHIM KHAN</t>
  </si>
  <si>
    <t>HAZRAT USMAN</t>
  </si>
  <si>
    <t>BANNU</t>
  </si>
  <si>
    <t>INAMULLAH</t>
  </si>
  <si>
    <t>MUHAMMAD AKBAR KHAN</t>
  </si>
  <si>
    <t>SWAT</t>
  </si>
  <si>
    <t>EMERGENCY CARE</t>
  </si>
  <si>
    <t>AMJID ALI</t>
  </si>
  <si>
    <t>SUBHAN ALI</t>
  </si>
  <si>
    <t>SAJJAD KHAN AFRIDI</t>
  </si>
  <si>
    <t>ALAM GUL</t>
  </si>
  <si>
    <t>MUNEER AHMAD KHAN</t>
  </si>
  <si>
    <t>MUHAMMAD HANIF KHAN</t>
  </si>
  <si>
    <t>LAKKI MARWAT</t>
  </si>
  <si>
    <t>MUHAMMAD RASHID</t>
  </si>
  <si>
    <t>MUHAMMAD YOUSAF</t>
  </si>
  <si>
    <t>HAROON UR RASHEED</t>
  </si>
  <si>
    <t>RAHAM DIN</t>
  </si>
  <si>
    <t>NAIK ZADA</t>
  </si>
  <si>
    <t>RAHIM ZADA</t>
  </si>
  <si>
    <t>SAJJADKHAN</t>
  </si>
  <si>
    <t>AWAL KHAN</t>
  </si>
  <si>
    <t>INTENSIVE CARE</t>
  </si>
  <si>
    <t>RIAZ SAID</t>
  </si>
  <si>
    <t>PIR SAID</t>
  </si>
  <si>
    <t>RADIOLOGY</t>
  </si>
  <si>
    <t>NASEER ULLAH NOOR</t>
  </si>
  <si>
    <t>NOOR MUHAMMAD</t>
  </si>
  <si>
    <t>FAIQA JABEEN</t>
  </si>
  <si>
    <t>FAZAL UR REHMAN</t>
  </si>
  <si>
    <t>D.I KHAN</t>
  </si>
  <si>
    <t>HAZRAT ALI</t>
  </si>
  <si>
    <t>MAQBALI KHAN</t>
  </si>
  <si>
    <t>ABDULLAH</t>
  </si>
  <si>
    <t>HABIB RAUF</t>
  </si>
  <si>
    <t>AMJAD KHAN</t>
  </si>
  <si>
    <t>MUHAMMAD AMIN</t>
  </si>
  <si>
    <t>RAHMAT ULLAH</t>
  </si>
  <si>
    <t>DAINAI KHAN</t>
  </si>
  <si>
    <t>MUHAMMAD ZAFAR KHAN</t>
  </si>
  <si>
    <t>NAWAB KHAN</t>
  </si>
  <si>
    <t>KHYBER AGENCY</t>
  </si>
  <si>
    <t>MUHAMMAD NAEEM</t>
  </si>
  <si>
    <t>LUQMAN HAKIM</t>
  </si>
  <si>
    <t>FAZAL MARJAN</t>
  </si>
  <si>
    <t>BISMILLAH JAN</t>
  </si>
  <si>
    <t>FATA</t>
  </si>
  <si>
    <t>IRFANULLAH</t>
  </si>
  <si>
    <t>ALI MUHAMMAD</t>
  </si>
  <si>
    <t>CHARSADDA</t>
  </si>
  <si>
    <t>ANESTHESIA</t>
  </si>
  <si>
    <t>ABDUL QUDOOS</t>
  </si>
  <si>
    <t>SHAMS UR REHMAN</t>
  </si>
  <si>
    <t>MUHAMMAD DAWOOD</t>
  </si>
  <si>
    <t>RAHEEM ULLAH</t>
  </si>
  <si>
    <t>MUHAMMAD ASAD ULLAH</t>
  </si>
  <si>
    <t>NIAMAT KHAN</t>
  </si>
  <si>
    <t>JEHANZEB</t>
  </si>
  <si>
    <t xml:space="preserve">NAZAR MUHAMMAD </t>
  </si>
  <si>
    <t>ANWAR KHAN</t>
  </si>
  <si>
    <t>KALEEM ULLAH</t>
  </si>
  <si>
    <t>ALI DOST KHAN</t>
  </si>
  <si>
    <t>AMJAD ALI</t>
  </si>
  <si>
    <t>TAWAS KHAN</t>
  </si>
  <si>
    <t>SWABI</t>
  </si>
  <si>
    <t>Fsc MLT(Pathology)</t>
  </si>
  <si>
    <t xml:space="preserve">ABU SUFYAN AHMAD </t>
  </si>
  <si>
    <t>MAHROOM AHMAD</t>
  </si>
  <si>
    <t>SHUMAILA</t>
  </si>
  <si>
    <t>MUNIR AHMED</t>
  </si>
  <si>
    <t>MANSOOR KHAN</t>
  </si>
  <si>
    <t>JAVID IQBAL</t>
  </si>
  <si>
    <t xml:space="preserve">ABU JANDAL </t>
  </si>
  <si>
    <t>ALIF SAID</t>
  </si>
  <si>
    <t>MALAKAND</t>
  </si>
  <si>
    <t>SAIF UR REHMAN</t>
  </si>
  <si>
    <t>SABIR SHAH</t>
  </si>
  <si>
    <t>AQIB</t>
  </si>
  <si>
    <t>ABDUL QAYUM</t>
  </si>
  <si>
    <t>ZUBAIR AHMAD</t>
  </si>
  <si>
    <t>SHER ZADA</t>
  </si>
  <si>
    <t>FAIZ UR REHMAN</t>
  </si>
  <si>
    <t>SAEED RAHMAN</t>
  </si>
  <si>
    <t>NASEER ULLAH</t>
  </si>
  <si>
    <t>KARIM ULLAH</t>
  </si>
  <si>
    <t>In-Service (Pathology)</t>
  </si>
  <si>
    <t>SHAMIM ALAM</t>
  </si>
  <si>
    <t>SHAH ALAM</t>
  </si>
  <si>
    <t>NAHIDA</t>
  </si>
  <si>
    <t>SHER GULAB KHAN</t>
  </si>
  <si>
    <t>HARIS UR REHMAN</t>
  </si>
  <si>
    <t>MIR RAHMAN</t>
  </si>
  <si>
    <t>M.SULEMAN ALI KHAN</t>
  </si>
  <si>
    <t>ABDUL QADUS KHAN</t>
  </si>
  <si>
    <t>MUHAMMAD IBRAHIM</t>
  </si>
  <si>
    <t>ADIL SHER</t>
  </si>
  <si>
    <t>NUMAN KHAN</t>
  </si>
  <si>
    <t>SAHIB ZADA</t>
  </si>
  <si>
    <t>KPK</t>
  </si>
  <si>
    <t>M.IBRAHIM</t>
  </si>
  <si>
    <t>SAIFOOR UR RAHMAN</t>
  </si>
  <si>
    <t>Sameen Jan</t>
  </si>
  <si>
    <t>Muhammad Siar</t>
  </si>
  <si>
    <t>MI</t>
  </si>
  <si>
    <t>ASAD ULLAH</t>
  </si>
  <si>
    <t>BAQI KHAN</t>
  </si>
  <si>
    <t>NAJAM ALAM</t>
  </si>
  <si>
    <t>ALTAF HUSSAIN</t>
  </si>
  <si>
    <t>Form No.</t>
  </si>
  <si>
    <t>Age Limit 
(upto 45)Years</t>
  </si>
  <si>
    <t>Merit No.</t>
  </si>
  <si>
    <t xml:space="preserve">Provisional Merit List of In-Service Dental Candidates for Admission in BS Paramedics (04 years) Program 6th Batch at KMU-IPMS (Session Fall 2017).                                        </t>
  </si>
  <si>
    <t xml:space="preserve">  Errors &amp; omissions are subject to subsequent ractifications</t>
  </si>
  <si>
    <t xml:space="preserve">Provisional Merit List of In-Service MLT Candidates for Admission in BS Paramedics (04 years) Program 6th Batch at KMU-IPMS (Session Fall 2017).                                </t>
  </si>
  <si>
    <t xml:space="preserve">Provisional Merit List of In-Service Candidates ICU for Admission in BS Paramedics (04 years) Program 6th Batch at KMU-IPMS (Session Fall 2017).                                       </t>
  </si>
  <si>
    <t>Decision of the Competent Authority</t>
  </si>
  <si>
    <t xml:space="preserve">    Provisional Merit List of In-Service Candidates Emergency for Admission in BS Paramedics (04 years) Program 6th Batch at KMU-IPMS (Session Fall 2017).                                  </t>
  </si>
  <si>
    <t>waiting</t>
  </si>
  <si>
    <t>Waiting</t>
  </si>
  <si>
    <t xml:space="preserve">Provisional 1st Merit List of In-Service Candidates Radiology for Admission in BS Paramedics (04 years) Program 6th Batch at KMU-IPMS (Session Fall 2017).                                    </t>
  </si>
  <si>
    <t xml:space="preserve">Provisional 1st Merit List of Candidates (FSC MLT) for Admission in BS Paramedics (04 years) Program 6th Batch at KMU-IPMS (Session Fall 2017).          </t>
  </si>
  <si>
    <t xml:space="preserve">Provisional 1st Merit List of In-Service Candidates Anesthesia for Admission in BS Paramedics (04 years) Program 6th Batch at KMU-IPMS (Session Fall 2017).                                       </t>
  </si>
  <si>
    <t xml:space="preserve">Provisional 1st Merit List of In-Service Candidates Cardiology for Admission in BS Paramedics (04 years) Program 6th Batch at KMU-IPMS (Session Fall 2017).                                      </t>
  </si>
  <si>
    <t>Errors and omissons are subject to subsequent rectifications.</t>
  </si>
  <si>
    <t>Note: Errors and omissions are subjected to subsequent ractifications</t>
  </si>
  <si>
    <t xml:space="preserve"> subject to subsequent rectifications</t>
  </si>
  <si>
    <t>Recommended for selection</t>
  </si>
  <si>
    <t>Recommended for Selection</t>
  </si>
  <si>
    <t>Note:</t>
  </si>
  <si>
    <t>rectifications</t>
  </si>
  <si>
    <t>Note: Errors  &amp; omissions are subject to subsequent rectifications</t>
  </si>
  <si>
    <t>Muhammad Asad Ullah</t>
  </si>
  <si>
    <t>Niamat Khan</t>
  </si>
  <si>
    <t xml:space="preserve">   Note: Errors &amp; omissions are subject to subsequent rectifications</t>
  </si>
  <si>
    <t>Note: Errors &amp; omissions are subject to subsequent rectifications</t>
  </si>
  <si>
    <t>Recommended for selection subject to provision of NOC</t>
  </si>
  <si>
    <t>Recommended for selection subject to provision of experience certificate</t>
  </si>
  <si>
    <t xml:space="preserve">    Note:  Errors &amp; omissions are subject to subsequent rectifications</t>
  </si>
  <si>
    <t xml:space="preserve">     Note:  Errors &amp; omissions are subject to subsequent rectifications</t>
  </si>
  <si>
    <t xml:space="preserve"> Note: Errors &amp; omissions are subject to subsequent rectifications</t>
  </si>
  <si>
    <t>Provisionally recommended for  Selection subjected to the Submission of NOC</t>
  </si>
  <si>
    <t>Amjed khan</t>
  </si>
  <si>
    <t>Muhammad Amin</t>
  </si>
  <si>
    <t>15/3/1986</t>
  </si>
  <si>
    <t>Mardan</t>
  </si>
  <si>
    <t xml:space="preserve">Waiting Subject to provide Provisional Certificate </t>
  </si>
  <si>
    <t>Recommended for Selection Subject to Provsion of Experience Certificate &amp; NOC</t>
  </si>
  <si>
    <t xml:space="preserve">Provisional  1st Merit List of In-Service Surgical Candidates for Admission in BS Paramedics (04 years) Program 6th Batch at KMU-IPMS (Session Fall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</si>
</sst>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9"/>
      <color theme="1"/>
      <name val="Calibri"/>
      <family val="2"/>
      <scheme val="minor"/>
    </font>
    <font>
      <b/>
      <sz val="10"/>
      <name val="Calibri"/>
      <family val="2"/>
      <scheme val="minor"/>
    </font>
    <font>
      <b/>
      <sz val="9"/>
      <name val="Calibri"/>
      <family val="2"/>
      <scheme val="minor"/>
    </font>
    <font>
      <b/>
      <sz val="10"/>
      <color theme="1"/>
      <name val="Calibri"/>
      <family val="2"/>
      <scheme val="minor"/>
    </font>
    <font>
      <sz val="10"/>
      <name val="Calibri"/>
      <family val="2"/>
      <scheme val="minor"/>
    </font>
    <font>
      <sz val="10"/>
      <color theme="1"/>
      <name val="Calibri"/>
      <family val="2"/>
      <scheme val="minor"/>
    </font>
    <font>
      <sz val="9"/>
      <color rgb="FFFF0000"/>
      <name val="Calibri"/>
      <family val="2"/>
      <scheme val="minor"/>
    </font>
    <font>
      <sz val="9"/>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2"/>
      <name val="Calibri"/>
      <family val="2"/>
      <scheme val="minor"/>
    </font>
    <font>
      <b/>
      <sz val="12"/>
      <color rgb="FFFF0000"/>
      <name val="Calibri"/>
      <family val="2"/>
      <scheme val="minor"/>
    </font>
    <font>
      <b/>
      <u/>
      <sz val="12"/>
      <color theme="1"/>
      <name val="Calibri"/>
      <family val="2"/>
      <scheme val="minor"/>
    </font>
    <font>
      <sz val="11"/>
      <name val="Calibri"/>
      <family val="2"/>
      <scheme val="minor"/>
    </font>
    <font>
      <b/>
      <sz val="11"/>
      <color theme="1"/>
      <name val="Calibri"/>
      <family val="2"/>
      <scheme val="minor"/>
    </font>
    <font>
      <b/>
      <sz val="11"/>
      <name val="Calibri"/>
      <family val="2"/>
      <scheme val="minor"/>
    </font>
    <font>
      <b/>
      <sz val="9"/>
      <color rgb="FFFF0000"/>
      <name val="Calibri"/>
      <family val="2"/>
      <scheme val="minor"/>
    </font>
    <font>
      <b/>
      <sz val="9"/>
      <color theme="1"/>
      <name val="Calibri"/>
      <family val="2"/>
      <scheme val="minor"/>
    </font>
    <font>
      <b/>
      <u/>
      <sz val="14"/>
      <color theme="1"/>
      <name val="Calibri"/>
      <family val="2"/>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68">
    <xf numFmtId="0" fontId="0" fillId="0" borderId="0" xfId="0"/>
    <xf numFmtId="0" fontId="1" fillId="0" borderId="0" xfId="0" applyFont="1"/>
    <xf numFmtId="0" fontId="7" fillId="0" borderId="0" xfId="0" applyFont="1"/>
    <xf numFmtId="0" fontId="8" fillId="0" borderId="0" xfId="0" applyFont="1"/>
    <xf numFmtId="0" fontId="6" fillId="0" borderId="0" xfId="0" applyFont="1" applyBorder="1" applyAlignment="1">
      <alignment vertical="center"/>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6" fillId="0" borderId="0" xfId="0" applyFont="1" applyBorder="1" applyAlignment="1">
      <alignment horizontal="center" vertical="center" wrapText="1"/>
    </xf>
    <xf numFmtId="2" fontId="5" fillId="2" borderId="0" xfId="0" applyNumberFormat="1" applyFont="1" applyFill="1" applyBorder="1" applyAlignment="1">
      <alignment horizontal="center" vertical="center" wrapText="1"/>
    </xf>
    <xf numFmtId="0" fontId="6" fillId="0" borderId="0" xfId="0" applyFont="1" applyBorder="1" applyAlignment="1">
      <alignment horizontal="center" vertical="center"/>
    </xf>
    <xf numFmtId="2" fontId="2" fillId="0" borderId="0" xfId="0" applyNumberFormat="1" applyFont="1" applyBorder="1" applyAlignment="1">
      <alignment horizontal="center" vertical="center" wrapText="1"/>
    </xf>
    <xf numFmtId="0" fontId="6" fillId="0" borderId="0" xfId="0" applyFont="1" applyBorder="1"/>
    <xf numFmtId="0" fontId="8" fillId="0" borderId="0" xfId="0" applyFont="1" applyBorder="1" applyAlignment="1">
      <alignment horizontal="center" vertical="center"/>
    </xf>
    <xf numFmtId="14" fontId="1" fillId="0" borderId="0" xfId="0" applyNumberFormat="1" applyFont="1" applyBorder="1" applyAlignment="1">
      <alignment horizontal="left" vertical="center"/>
    </xf>
    <xf numFmtId="0" fontId="1" fillId="0" borderId="0" xfId="0" applyFont="1" applyBorder="1" applyAlignment="1">
      <alignment vertical="center"/>
    </xf>
    <xf numFmtId="0" fontId="8" fillId="0" borderId="0" xfId="0"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2" fontId="8" fillId="2"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2" fontId="3" fillId="0" borderId="0" xfId="0" applyNumberFormat="1" applyFont="1" applyBorder="1" applyAlignment="1">
      <alignment horizontal="center" vertical="center" wrapText="1"/>
    </xf>
    <xf numFmtId="0" fontId="1" fillId="0" borderId="0" xfId="0" applyFont="1" applyBorder="1"/>
    <xf numFmtId="0" fontId="10" fillId="0" borderId="2" xfId="0" applyFont="1" applyBorder="1" applyAlignment="1">
      <alignment horizontal="center" vertical="center"/>
    </xf>
    <xf numFmtId="0" fontId="11" fillId="0" borderId="2" xfId="0" applyFont="1" applyBorder="1" applyAlignment="1">
      <alignment horizontal="left" vertical="center" wrapText="1"/>
    </xf>
    <xf numFmtId="14" fontId="11" fillId="0" borderId="2" xfId="0" applyNumberFormat="1" applyFont="1" applyBorder="1" applyAlignment="1">
      <alignment horizontal="left" vertical="center"/>
    </xf>
    <xf numFmtId="0" fontId="11" fillId="0" borderId="2" xfId="0" applyFont="1" applyBorder="1" applyAlignment="1">
      <alignment vertical="center"/>
    </xf>
    <xf numFmtId="0" fontId="10" fillId="0" borderId="2" xfId="0" applyFont="1" applyFill="1" applyBorder="1" applyAlignment="1">
      <alignment horizontal="center" vertical="center" wrapText="1"/>
    </xf>
    <xf numFmtId="2" fontId="10" fillId="0" borderId="2" xfId="0" applyNumberFormat="1" applyFont="1" applyFill="1" applyBorder="1" applyAlignment="1">
      <alignment horizontal="center" vertical="center" wrapText="1"/>
    </xf>
    <xf numFmtId="0" fontId="11" fillId="0" borderId="2" xfId="0" applyFont="1" applyBorder="1" applyAlignment="1">
      <alignment horizontal="center" vertical="center" wrapText="1"/>
    </xf>
    <xf numFmtId="2" fontId="10" fillId="2" borderId="2" xfId="0" applyNumberFormat="1" applyFont="1" applyFill="1" applyBorder="1" applyAlignment="1">
      <alignment horizontal="center" vertical="center" wrapText="1"/>
    </xf>
    <xf numFmtId="0" fontId="11" fillId="0" borderId="2" xfId="0" applyFont="1" applyBorder="1" applyAlignment="1">
      <alignment horizontal="center" vertical="center"/>
    </xf>
    <xf numFmtId="2" fontId="12" fillId="0" borderId="2" xfId="0" applyNumberFormat="1" applyFont="1" applyBorder="1" applyAlignment="1">
      <alignment horizontal="center" vertical="center" wrapText="1"/>
    </xf>
    <xf numFmtId="0" fontId="11" fillId="0" borderId="2" xfId="0" applyFont="1" applyBorder="1"/>
    <xf numFmtId="0" fontId="10" fillId="0" borderId="2" xfId="0" applyFont="1" applyBorder="1" applyAlignment="1">
      <alignment horizontal="left" vertical="center" wrapText="1"/>
    </xf>
    <xf numFmtId="0" fontId="12" fillId="0" borderId="2" xfId="0" applyFont="1" applyBorder="1" applyAlignment="1">
      <alignment horizontal="center" vertical="center" textRotation="90" wrapText="1"/>
    </xf>
    <xf numFmtId="0" fontId="12" fillId="0" borderId="2" xfId="0" applyFont="1" applyBorder="1" applyAlignment="1">
      <alignment horizontal="left" vertical="center" textRotation="90" wrapText="1"/>
    </xf>
    <xf numFmtId="0" fontId="12" fillId="0" borderId="2" xfId="0" applyFont="1" applyBorder="1" applyAlignment="1">
      <alignment horizontal="left" vertical="center" textRotation="90"/>
    </xf>
    <xf numFmtId="0" fontId="13" fillId="0" borderId="2" xfId="0" applyFont="1" applyBorder="1" applyAlignment="1">
      <alignment horizontal="center" vertical="center" textRotation="90" wrapText="1"/>
    </xf>
    <xf numFmtId="0" fontId="12" fillId="2" borderId="2" xfId="0" applyFont="1" applyFill="1" applyBorder="1" applyAlignment="1">
      <alignment horizontal="center" vertical="center" textRotation="90" wrapText="1"/>
    </xf>
    <xf numFmtId="0" fontId="12" fillId="0" borderId="2" xfId="0" applyFont="1" applyFill="1" applyBorder="1" applyAlignment="1">
      <alignment horizontal="center" vertical="center" textRotation="90" wrapText="1"/>
    </xf>
    <xf numFmtId="0" fontId="9" fillId="0" borderId="2" xfId="0" applyFont="1" applyBorder="1" applyAlignment="1">
      <alignment vertical="center" textRotation="90"/>
    </xf>
    <xf numFmtId="0" fontId="10" fillId="0" borderId="2" xfId="0" applyFont="1" applyBorder="1"/>
    <xf numFmtId="14" fontId="1" fillId="0" borderId="0" xfId="0" applyNumberFormat="1" applyFont="1" applyBorder="1"/>
    <xf numFmtId="0" fontId="14" fillId="0" borderId="0" xfId="0" applyFont="1" applyBorder="1" applyAlignment="1"/>
    <xf numFmtId="0" fontId="0" fillId="0" borderId="0" xfId="0" applyFont="1" applyBorder="1"/>
    <xf numFmtId="0" fontId="15" fillId="0" borderId="0" xfId="0" applyFont="1" applyFill="1" applyBorder="1" applyAlignment="1">
      <alignment horizontal="center" vertical="center" wrapText="1"/>
    </xf>
    <xf numFmtId="0" fontId="6" fillId="0" borderId="0" xfId="0" applyFont="1"/>
    <xf numFmtId="14" fontId="6" fillId="0" borderId="0" xfId="0" applyNumberFormat="1" applyFont="1" applyBorder="1"/>
    <xf numFmtId="0" fontId="6" fillId="0" borderId="0" xfId="0" applyFont="1" applyBorder="1" applyAlignment="1">
      <alignment horizontal="left"/>
    </xf>
    <xf numFmtId="0" fontId="4" fillId="0" borderId="0" xfId="0" applyFont="1"/>
    <xf numFmtId="14" fontId="11" fillId="0" borderId="2" xfId="0" applyNumberFormat="1" applyFont="1" applyBorder="1" applyAlignment="1">
      <alignment horizontal="left" vertical="center" wrapText="1"/>
    </xf>
    <xf numFmtId="14" fontId="10" fillId="0" borderId="2" xfId="0" applyNumberFormat="1" applyFont="1" applyBorder="1" applyAlignment="1">
      <alignment horizontal="left" vertical="center"/>
    </xf>
    <xf numFmtId="0" fontId="10" fillId="0" borderId="2" xfId="0" applyFont="1" applyBorder="1" applyAlignment="1">
      <alignment vertical="center"/>
    </xf>
    <xf numFmtId="0" fontId="10" fillId="0" borderId="2" xfId="0" applyFont="1" applyBorder="1" applyAlignment="1">
      <alignment horizontal="center" vertical="center" wrapText="1"/>
    </xf>
    <xf numFmtId="0" fontId="15" fillId="0" borderId="0" xfId="0" applyFont="1"/>
    <xf numFmtId="1" fontId="10" fillId="0" borderId="2" xfId="0" applyNumberFormat="1" applyFont="1" applyFill="1" applyBorder="1" applyAlignment="1">
      <alignment horizontal="center" vertical="center" wrapText="1"/>
    </xf>
    <xf numFmtId="0" fontId="15" fillId="2" borderId="0" xfId="0" applyFont="1" applyFill="1"/>
    <xf numFmtId="0" fontId="0" fillId="0" borderId="2" xfId="0" applyBorder="1"/>
    <xf numFmtId="0" fontId="15" fillId="0" borderId="2" xfId="0" applyFont="1" applyBorder="1"/>
    <xf numFmtId="0" fontId="15" fillId="0" borderId="2" xfId="0" applyFont="1" applyBorder="1" applyAlignment="1">
      <alignment wrapText="1"/>
    </xf>
    <xf numFmtId="0" fontId="11" fillId="0" borderId="2" xfId="0" applyFont="1" applyFill="1" applyBorder="1" applyAlignment="1">
      <alignment horizontal="left" vertical="center" wrapText="1"/>
    </xf>
    <xf numFmtId="14" fontId="0" fillId="0" borderId="2" xfId="0" applyNumberFormat="1" applyBorder="1"/>
    <xf numFmtId="0" fontId="10" fillId="0" borderId="2" xfId="0" applyFont="1" applyFill="1" applyBorder="1" applyAlignment="1">
      <alignment horizontal="center" vertical="center"/>
    </xf>
    <xf numFmtId="0" fontId="0" fillId="0" borderId="0" xfId="0"/>
    <xf numFmtId="0" fontId="0" fillId="0" borderId="2" xfId="0" applyBorder="1" applyAlignment="1"/>
    <xf numFmtId="14" fontId="0" fillId="0" borderId="2" xfId="0" applyNumberFormat="1" applyBorder="1" applyAlignment="1"/>
    <xf numFmtId="2" fontId="12" fillId="0" borderId="2" xfId="0" applyNumberFormat="1" applyFont="1" applyBorder="1" applyAlignment="1">
      <alignment horizontal="center" wrapText="1"/>
    </xf>
    <xf numFmtId="0" fontId="11" fillId="0" borderId="2" xfId="0" applyFont="1" applyBorder="1" applyAlignment="1">
      <alignment horizontal="center"/>
    </xf>
    <xf numFmtId="0" fontId="0" fillId="0" borderId="0" xfId="0" applyAlignment="1">
      <alignment horizontal="center"/>
    </xf>
    <xf numFmtId="0" fontId="0" fillId="0" borderId="2" xfId="0" applyBorder="1" applyAlignment="1">
      <alignment horizontal="center"/>
    </xf>
    <xf numFmtId="0" fontId="3" fillId="2" borderId="2" xfId="0" applyFont="1" applyFill="1" applyBorder="1" applyAlignment="1">
      <alignment horizontal="center" vertical="center" textRotation="90" wrapText="1"/>
    </xf>
    <xf numFmtId="0" fontId="2" fillId="2" borderId="3" xfId="0" applyFont="1" applyFill="1" applyBorder="1" applyAlignment="1">
      <alignment horizontal="center" vertical="center" textRotation="90" wrapText="1"/>
    </xf>
    <xf numFmtId="0" fontId="3" fillId="2" borderId="3" xfId="0" applyFont="1" applyFill="1" applyBorder="1" applyAlignment="1">
      <alignment horizontal="left" vertical="center" textRotation="90" wrapText="1"/>
    </xf>
    <xf numFmtId="0" fontId="3" fillId="2" borderId="3" xfId="0" applyFont="1" applyFill="1" applyBorder="1" applyAlignment="1">
      <alignment horizontal="left" vertical="center" textRotation="90"/>
    </xf>
    <xf numFmtId="0" fontId="3" fillId="2" borderId="3" xfId="0" applyFont="1" applyFill="1" applyBorder="1" applyAlignment="1">
      <alignment horizontal="center" vertical="center" textRotation="90" wrapText="1"/>
    </xf>
    <xf numFmtId="0" fontId="18" fillId="2" borderId="3" xfId="0" applyFont="1" applyFill="1" applyBorder="1" applyAlignment="1">
      <alignment horizontal="center" vertical="center" textRotation="90" wrapText="1"/>
    </xf>
    <xf numFmtId="0" fontId="2" fillId="2" borderId="2" xfId="0" applyFont="1" applyFill="1" applyBorder="1" applyAlignment="1">
      <alignment horizontal="center" vertical="center" textRotation="90" wrapText="1"/>
    </xf>
    <xf numFmtId="0" fontId="3" fillId="2" borderId="2" xfId="0" applyFont="1" applyFill="1" applyBorder="1" applyAlignment="1">
      <alignment horizontal="left" vertical="center" textRotation="90" wrapText="1"/>
    </xf>
    <xf numFmtId="0" fontId="3" fillId="2" borderId="2" xfId="0" applyFont="1" applyFill="1" applyBorder="1" applyAlignment="1">
      <alignment horizontal="left" vertical="center" textRotation="90"/>
    </xf>
    <xf numFmtId="0" fontId="18" fillId="2" borderId="2" xfId="0" applyFont="1" applyFill="1" applyBorder="1" applyAlignment="1">
      <alignment horizontal="center" vertical="center" textRotation="90" wrapText="1"/>
    </xf>
    <xf numFmtId="0" fontId="20" fillId="0" borderId="2" xfId="0" applyFont="1" applyBorder="1" applyAlignment="1"/>
    <xf numFmtId="0" fontId="0" fillId="0" borderId="4" xfId="0" applyBorder="1"/>
    <xf numFmtId="0" fontId="20" fillId="0" borderId="4" xfId="0" applyFont="1" applyBorder="1" applyAlignment="1"/>
    <xf numFmtId="0" fontId="0" fillId="0" borderId="0" xfId="0" applyBorder="1"/>
    <xf numFmtId="0" fontId="20" fillId="0" borderId="0" xfId="0" applyFont="1" applyBorder="1" applyAlignment="1"/>
    <xf numFmtId="2" fontId="19" fillId="0" borderId="2" xfId="0" applyNumberFormat="1" applyFont="1" applyBorder="1" applyAlignment="1">
      <alignment horizontal="center" vertical="center"/>
    </xf>
    <xf numFmtId="2" fontId="12" fillId="0" borderId="0" xfId="0" applyNumberFormat="1" applyFont="1" applyBorder="1" applyAlignment="1">
      <alignment horizontal="center" vertical="center" wrapText="1"/>
    </xf>
    <xf numFmtId="2" fontId="12" fillId="0" borderId="2" xfId="0" applyNumberFormat="1" applyFont="1" applyFill="1" applyBorder="1" applyAlignment="1">
      <alignment horizontal="center" vertical="center" wrapText="1"/>
    </xf>
    <xf numFmtId="0" fontId="17" fillId="0" borderId="2" xfId="0" applyFont="1" applyBorder="1" applyAlignment="1">
      <alignment horizontal="center"/>
    </xf>
    <xf numFmtId="0" fontId="16" fillId="0" borderId="0" xfId="0" applyFont="1"/>
    <xf numFmtId="0" fontId="16" fillId="0" borderId="0" xfId="0" applyFont="1" applyAlignment="1">
      <alignment horizontal="center"/>
    </xf>
    <xf numFmtId="0" fontId="17" fillId="0" borderId="0" xfId="0" applyFont="1"/>
    <xf numFmtId="0" fontId="20" fillId="0" borderId="0" xfId="0" applyFont="1" applyBorder="1" applyAlignment="1"/>
    <xf numFmtId="0" fontId="0" fillId="0" borderId="2" xfId="0" applyBorder="1" applyAlignment="1">
      <alignment wrapText="1"/>
    </xf>
    <xf numFmtId="0" fontId="0" fillId="0" borderId="2" xfId="0" applyBorder="1" applyAlignment="1">
      <alignment horizontal="left" wrapText="1"/>
    </xf>
    <xf numFmtId="0" fontId="3" fillId="2" borderId="5" xfId="0" applyFont="1" applyFill="1" applyBorder="1" applyAlignment="1">
      <alignment horizontal="center" vertical="center" textRotation="90" wrapText="1"/>
    </xf>
    <xf numFmtId="0" fontId="3" fillId="2" borderId="12"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10" fillId="0" borderId="14" xfId="0" applyFont="1" applyBorder="1" applyAlignment="1">
      <alignment horizontal="center" vertical="center"/>
    </xf>
    <xf numFmtId="0" fontId="0" fillId="0" borderId="15" xfId="0" applyBorder="1" applyAlignment="1">
      <alignment wrapText="1"/>
    </xf>
    <xf numFmtId="0" fontId="0" fillId="0" borderId="16" xfId="0" applyBorder="1"/>
    <xf numFmtId="0" fontId="0" fillId="0" borderId="17" xfId="0" applyBorder="1"/>
    <xf numFmtId="0" fontId="16" fillId="0" borderId="16" xfId="0" applyFont="1" applyBorder="1"/>
    <xf numFmtId="0" fontId="16" fillId="0" borderId="0" xfId="0" applyFont="1" applyBorder="1"/>
    <xf numFmtId="0" fontId="16" fillId="0" borderId="17" xfId="0" applyFont="1" applyBorder="1"/>
    <xf numFmtId="0" fontId="0" fillId="0" borderId="9" xfId="0" applyBorder="1"/>
    <xf numFmtId="0" fontId="0" fillId="0" borderId="10" xfId="0" applyBorder="1"/>
    <xf numFmtId="0" fontId="0" fillId="0" borderId="11" xfId="0" applyBorder="1"/>
    <xf numFmtId="0" fontId="10" fillId="0" borderId="2" xfId="0" applyFont="1" applyBorder="1" applyAlignment="1">
      <alignment wrapText="1"/>
    </xf>
    <xf numFmtId="0" fontId="3" fillId="2" borderId="18" xfId="0" applyFont="1" applyFill="1" applyBorder="1" applyAlignment="1">
      <alignment horizontal="center" vertical="center" textRotation="90" wrapText="1"/>
    </xf>
    <xf numFmtId="0" fontId="20" fillId="0" borderId="5" xfId="0" applyFont="1" applyBorder="1" applyAlignment="1"/>
    <xf numFmtId="0" fontId="0" fillId="0" borderId="5" xfId="0" applyBorder="1"/>
    <xf numFmtId="0" fontId="2" fillId="2" borderId="5" xfId="0" applyFont="1" applyFill="1" applyBorder="1" applyAlignment="1">
      <alignment horizontal="center" vertical="center" textRotation="90" wrapText="1"/>
    </xf>
    <xf numFmtId="0" fontId="3" fillId="2" borderId="5" xfId="0" applyFont="1" applyFill="1" applyBorder="1" applyAlignment="1">
      <alignment horizontal="left" vertical="center" textRotation="90" wrapText="1"/>
    </xf>
    <xf numFmtId="0" fontId="3" fillId="2" borderId="5" xfId="0" applyFont="1" applyFill="1" applyBorder="1" applyAlignment="1">
      <alignment horizontal="left" vertical="center" textRotation="90"/>
    </xf>
    <xf numFmtId="0" fontId="18" fillId="2" borderId="5" xfId="0" applyFont="1" applyFill="1" applyBorder="1" applyAlignment="1">
      <alignment horizontal="center" vertical="center" textRotation="90"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1" xfId="0" applyFont="1" applyBorder="1" applyAlignment="1">
      <alignment horizontal="left" vertical="center" wrapText="1"/>
    </xf>
    <xf numFmtId="0" fontId="11" fillId="0" borderId="21" xfId="0" applyFont="1" applyBorder="1" applyAlignment="1">
      <alignment horizontal="left" vertical="center" wrapText="1"/>
    </xf>
    <xf numFmtId="14" fontId="11" fillId="0" borderId="21" xfId="0" applyNumberFormat="1" applyFont="1" applyBorder="1" applyAlignment="1">
      <alignment horizontal="left" vertical="center"/>
    </xf>
    <xf numFmtId="0" fontId="11" fillId="0" borderId="21" xfId="0" applyFont="1" applyBorder="1" applyAlignment="1">
      <alignment vertical="center"/>
    </xf>
    <xf numFmtId="0" fontId="10" fillId="0" borderId="21" xfId="0" applyFont="1" applyFill="1" applyBorder="1" applyAlignment="1">
      <alignment horizontal="center" vertical="center" wrapText="1"/>
    </xf>
    <xf numFmtId="2" fontId="10" fillId="0" borderId="21" xfId="0" applyNumberFormat="1" applyFont="1" applyFill="1" applyBorder="1" applyAlignment="1">
      <alignment horizontal="center" vertical="center" wrapText="1"/>
    </xf>
    <xf numFmtId="0" fontId="11" fillId="0" borderId="21" xfId="0" applyFont="1" applyBorder="1" applyAlignment="1">
      <alignment horizontal="center" vertical="center" wrapText="1"/>
    </xf>
    <xf numFmtId="2" fontId="10" fillId="2" borderId="21" xfId="0" applyNumberFormat="1" applyFont="1" applyFill="1" applyBorder="1" applyAlignment="1">
      <alignment horizontal="center" vertical="center" wrapText="1"/>
    </xf>
    <xf numFmtId="0" fontId="11" fillId="0" borderId="21" xfId="0" applyFont="1" applyBorder="1" applyAlignment="1">
      <alignment horizontal="center" vertical="center"/>
    </xf>
    <xf numFmtId="2" fontId="19" fillId="0" borderId="21" xfId="0" applyNumberFormat="1" applyFont="1" applyBorder="1" applyAlignment="1">
      <alignment horizontal="center" vertical="center"/>
    </xf>
    <xf numFmtId="0" fontId="3" fillId="2" borderId="23" xfId="0" applyFont="1" applyFill="1" applyBorder="1" applyAlignment="1">
      <alignment horizontal="center" vertical="center" textRotation="90" wrapText="1"/>
    </xf>
    <xf numFmtId="0" fontId="2" fillId="2" borderId="24" xfId="0" applyFont="1" applyFill="1" applyBorder="1" applyAlignment="1">
      <alignment horizontal="center" vertical="center" textRotation="90" wrapText="1"/>
    </xf>
    <xf numFmtId="0" fontId="3" fillId="2" borderId="24" xfId="0" applyFont="1" applyFill="1" applyBorder="1" applyAlignment="1">
      <alignment horizontal="left" vertical="center" textRotation="90" wrapText="1"/>
    </xf>
    <xf numFmtId="0" fontId="3" fillId="2" borderId="24" xfId="0" applyFont="1" applyFill="1" applyBorder="1" applyAlignment="1">
      <alignment horizontal="left" vertical="center" textRotation="90"/>
    </xf>
    <xf numFmtId="0" fontId="3" fillId="2" borderId="24" xfId="0" applyFont="1" applyFill="1" applyBorder="1" applyAlignment="1">
      <alignment horizontal="center" vertical="center" textRotation="90" wrapText="1"/>
    </xf>
    <xf numFmtId="0" fontId="18" fillId="2" borderId="24" xfId="0" applyFont="1" applyFill="1" applyBorder="1" applyAlignment="1">
      <alignment horizontal="center" vertical="center" textRotation="90" wrapText="1"/>
    </xf>
    <xf numFmtId="0" fontId="3" fillId="2" borderId="25" xfId="0" applyFont="1" applyFill="1" applyBorder="1" applyAlignment="1">
      <alignment horizontal="center" vertical="center" textRotation="90" wrapText="1"/>
    </xf>
    <xf numFmtId="0" fontId="10" fillId="0" borderId="14" xfId="0" applyFont="1" applyFill="1" applyBorder="1" applyAlignment="1">
      <alignment horizontal="center" vertical="center"/>
    </xf>
    <xf numFmtId="0" fontId="10" fillId="0" borderId="20" xfId="0" applyFont="1" applyFill="1" applyBorder="1" applyAlignment="1">
      <alignment horizontal="center" vertical="center"/>
    </xf>
    <xf numFmtId="14" fontId="11" fillId="0" borderId="21" xfId="0" applyNumberFormat="1" applyFont="1" applyBorder="1" applyAlignment="1">
      <alignment horizontal="left" vertical="center" wrapText="1"/>
    </xf>
    <xf numFmtId="0" fontId="0" fillId="0" borderId="22" xfId="0" applyBorder="1" applyAlignment="1">
      <alignment wrapText="1"/>
    </xf>
    <xf numFmtId="0" fontId="16" fillId="0" borderId="15" xfId="0" applyFont="1" applyBorder="1" applyAlignment="1">
      <alignment horizontal="center" wrapText="1"/>
    </xf>
    <xf numFmtId="0" fontId="16" fillId="0" borderId="22" xfId="0" applyFont="1" applyBorder="1" applyAlignment="1">
      <alignment horizontal="center" wrapText="1"/>
    </xf>
    <xf numFmtId="0" fontId="0" fillId="0" borderId="19" xfId="0" applyBorder="1"/>
    <xf numFmtId="0" fontId="14" fillId="0" borderId="0" xfId="0" applyFont="1" applyAlignment="1">
      <alignment horizontal="center" wrapText="1"/>
    </xf>
    <xf numFmtId="0" fontId="14" fillId="0" borderId="1" xfId="0" applyFont="1" applyBorder="1" applyAlignment="1">
      <alignment horizontal="center" wrapText="1"/>
    </xf>
    <xf numFmtId="0" fontId="5" fillId="0" borderId="0" xfId="0" applyFont="1" applyFill="1" applyBorder="1" applyAlignment="1">
      <alignment horizontal="left" vertical="center" wrapText="1"/>
    </xf>
    <xf numFmtId="0" fontId="20" fillId="0" borderId="0" xfId="0" applyFont="1" applyAlignment="1">
      <alignment horizontal="center"/>
    </xf>
    <xf numFmtId="0" fontId="20" fillId="0" borderId="1"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20" fillId="0" borderId="7" xfId="0" applyFont="1" applyBorder="1" applyAlignment="1">
      <alignment horizontal="center"/>
    </xf>
    <xf numFmtId="0" fontId="20" fillId="0" borderId="8"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16" fillId="0" borderId="0" xfId="0" applyFont="1" applyAlignment="1">
      <alignment horizontal="center"/>
    </xf>
    <xf numFmtId="0" fontId="14" fillId="0" borderId="6"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14" fillId="0" borderId="16" xfId="0" applyFont="1" applyBorder="1" applyAlignment="1">
      <alignment horizontal="center"/>
    </xf>
    <xf numFmtId="0" fontId="14" fillId="0" borderId="0" xfId="0" applyFont="1" applyBorder="1" applyAlignment="1">
      <alignment horizontal="center"/>
    </xf>
    <xf numFmtId="0" fontId="14" fillId="0" borderId="17"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20" fillId="0" borderId="0" xfId="0" applyFont="1" applyAlignment="1"/>
    <xf numFmtId="0" fontId="20" fillId="0" borderId="0" xfId="0" applyFont="1" applyBorder="1" applyAlignment="1"/>
  </cellXfs>
  <cellStyles count="1">
    <cellStyle name="Normal" xfId="0" builtinId="0"/>
  </cellStyles>
  <dxfs count="1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9"/>
  <sheetViews>
    <sheetView topLeftCell="A29" zoomScale="90" zoomScaleNormal="90" workbookViewId="0">
      <selection activeCell="A68" sqref="A68:AB71"/>
    </sheetView>
  </sheetViews>
  <sheetFormatPr defaultRowHeight="12" x14ac:dyDescent="0.2"/>
  <cols>
    <col min="1" max="1" width="3.28515625" style="1" bestFit="1" customWidth="1"/>
    <col min="2" max="2" width="5.5703125" style="1" bestFit="1" customWidth="1"/>
    <col min="3" max="3" width="26.5703125" style="1" bestFit="1" customWidth="1"/>
    <col min="4" max="4" width="20.28515625" style="1" bestFit="1" customWidth="1"/>
    <col min="5" max="5" width="4.42578125" style="1" customWidth="1"/>
    <col min="6" max="6" width="12.140625" style="1" customWidth="1"/>
    <col min="7" max="7" width="19.140625" style="1" customWidth="1"/>
    <col min="8" max="8" width="4.42578125" style="1" bestFit="1" customWidth="1"/>
    <col min="9" max="10" width="5.5703125" style="1" bestFit="1" customWidth="1"/>
    <col min="11" max="11" width="7.28515625" style="1" bestFit="1" customWidth="1"/>
    <col min="12" max="12" width="4.28515625" style="1" bestFit="1" customWidth="1"/>
    <col min="13" max="14" width="5.5703125" style="1" bestFit="1" customWidth="1"/>
    <col min="15" max="15" width="4.42578125" style="1" bestFit="1" customWidth="1"/>
    <col min="16" max="16" width="6.140625" style="1" bestFit="1" customWidth="1"/>
    <col min="17" max="17" width="3.28515625" style="1" bestFit="1" customWidth="1"/>
    <col min="18" max="18" width="3.140625" style="1" bestFit="1" customWidth="1"/>
    <col min="19" max="19" width="7" style="1" bestFit="1" customWidth="1"/>
    <col min="20" max="20" width="5.42578125" style="1" bestFit="1" customWidth="1"/>
    <col min="21" max="21" width="7" style="1" bestFit="1" customWidth="1"/>
    <col min="22" max="22" width="6.42578125" style="1" customWidth="1"/>
    <col min="23" max="23" width="3.140625" style="1" hidden="1" customWidth="1"/>
    <col min="24" max="24" width="3.140625" style="1" customWidth="1"/>
    <col min="25" max="25" width="9.28515625" style="1" customWidth="1"/>
    <col min="26" max="26" width="6.42578125" style="1" customWidth="1"/>
    <col min="27" max="27" width="16.140625" style="1" bestFit="1" customWidth="1"/>
    <col min="28" max="28" width="27.7109375" style="1" customWidth="1"/>
    <col min="29" max="251" width="9.140625" style="1"/>
    <col min="252" max="252" width="3.28515625" style="1" bestFit="1" customWidth="1"/>
    <col min="253" max="253" width="5" style="1" bestFit="1" customWidth="1"/>
    <col min="254" max="254" width="23.140625" style="1" customWidth="1"/>
    <col min="255" max="255" width="21.28515625" style="1" customWidth="1"/>
    <col min="256" max="256" width="3.140625" style="1" bestFit="1" customWidth="1"/>
    <col min="257" max="257" width="8.5703125" style="1" bestFit="1" customWidth="1"/>
    <col min="258" max="258" width="16.140625" style="1" customWidth="1"/>
    <col min="259" max="259" width="4" style="1" bestFit="1" customWidth="1"/>
    <col min="260" max="261" width="5" style="1" bestFit="1" customWidth="1"/>
    <col min="262" max="262" width="5.42578125" style="1" bestFit="1" customWidth="1"/>
    <col min="263" max="263" width="4.28515625" style="1" bestFit="1" customWidth="1"/>
    <col min="264" max="265" width="5" style="1" bestFit="1" customWidth="1"/>
    <col min="266" max="266" width="4" style="1" bestFit="1" customWidth="1"/>
    <col min="267" max="267" width="5.42578125" style="1" bestFit="1" customWidth="1"/>
    <col min="268" max="268" width="3" style="1" bestFit="1" customWidth="1"/>
    <col min="269" max="269" width="3.140625" style="1" bestFit="1" customWidth="1"/>
    <col min="270" max="272" width="5.42578125" style="1" bestFit="1" customWidth="1"/>
    <col min="273" max="273" width="5" style="1" customWidth="1"/>
    <col min="274" max="274" width="0" style="1" hidden="1" customWidth="1"/>
    <col min="275" max="275" width="3.140625" style="1" customWidth="1"/>
    <col min="276" max="276" width="5.42578125" style="1" bestFit="1" customWidth="1"/>
    <col min="277" max="277" width="4.28515625" style="1" customWidth="1"/>
    <col min="278" max="278" width="13" style="1" customWidth="1"/>
    <col min="279" max="279" width="15.28515625" style="1" bestFit="1" customWidth="1"/>
    <col min="280" max="280" width="9.7109375" style="1" customWidth="1"/>
    <col min="281" max="281" width="9.42578125" style="1" bestFit="1" customWidth="1"/>
    <col min="282" max="282" width="12.5703125" style="1" bestFit="1" customWidth="1"/>
    <col min="283" max="283" width="13.28515625" style="1" bestFit="1" customWidth="1"/>
    <col min="284" max="284" width="21.42578125" style="1" customWidth="1"/>
    <col min="285" max="507" width="9.140625" style="1"/>
    <col min="508" max="508" width="3.28515625" style="1" bestFit="1" customWidth="1"/>
    <col min="509" max="509" width="5" style="1" bestFit="1" customWidth="1"/>
    <col min="510" max="510" width="23.140625" style="1" customWidth="1"/>
    <col min="511" max="511" width="21.28515625" style="1" customWidth="1"/>
    <col min="512" max="512" width="3.140625" style="1" bestFit="1" customWidth="1"/>
    <col min="513" max="513" width="8.5703125" style="1" bestFit="1" customWidth="1"/>
    <col min="514" max="514" width="16.140625" style="1" customWidth="1"/>
    <col min="515" max="515" width="4" style="1" bestFit="1" customWidth="1"/>
    <col min="516" max="517" width="5" style="1" bestFit="1" customWidth="1"/>
    <col min="518" max="518" width="5.42578125" style="1" bestFit="1" customWidth="1"/>
    <col min="519" max="519" width="4.28515625" style="1" bestFit="1" customWidth="1"/>
    <col min="520" max="521" width="5" style="1" bestFit="1" customWidth="1"/>
    <col min="522" max="522" width="4" style="1" bestFit="1" customWidth="1"/>
    <col min="523" max="523" width="5.42578125" style="1" bestFit="1" customWidth="1"/>
    <col min="524" max="524" width="3" style="1" bestFit="1" customWidth="1"/>
    <col min="525" max="525" width="3.140625" style="1" bestFit="1" customWidth="1"/>
    <col min="526" max="528" width="5.42578125" style="1" bestFit="1" customWidth="1"/>
    <col min="529" max="529" width="5" style="1" customWidth="1"/>
    <col min="530" max="530" width="0" style="1" hidden="1" customWidth="1"/>
    <col min="531" max="531" width="3.140625" style="1" customWidth="1"/>
    <col min="532" max="532" width="5.42578125" style="1" bestFit="1" customWidth="1"/>
    <col min="533" max="533" width="4.28515625" style="1" customWidth="1"/>
    <col min="534" max="534" width="13" style="1" customWidth="1"/>
    <col min="535" max="535" width="15.28515625" style="1" bestFit="1" customWidth="1"/>
    <col min="536" max="536" width="9.7109375" style="1" customWidth="1"/>
    <col min="537" max="537" width="9.42578125" style="1" bestFit="1" customWidth="1"/>
    <col min="538" max="538" width="12.5703125" style="1" bestFit="1" customWidth="1"/>
    <col min="539" max="539" width="13.28515625" style="1" bestFit="1" customWidth="1"/>
    <col min="540" max="540" width="21.42578125" style="1" customWidth="1"/>
    <col min="541" max="763" width="9.140625" style="1"/>
    <col min="764" max="764" width="3.28515625" style="1" bestFit="1" customWidth="1"/>
    <col min="765" max="765" width="5" style="1" bestFit="1" customWidth="1"/>
    <col min="766" max="766" width="23.140625" style="1" customWidth="1"/>
    <col min="767" max="767" width="21.28515625" style="1" customWidth="1"/>
    <col min="768" max="768" width="3.140625" style="1" bestFit="1" customWidth="1"/>
    <col min="769" max="769" width="8.5703125" style="1" bestFit="1" customWidth="1"/>
    <col min="770" max="770" width="16.140625" style="1" customWidth="1"/>
    <col min="771" max="771" width="4" style="1" bestFit="1" customWidth="1"/>
    <col min="772" max="773" width="5" style="1" bestFit="1" customWidth="1"/>
    <col min="774" max="774" width="5.42578125" style="1" bestFit="1" customWidth="1"/>
    <col min="775" max="775" width="4.28515625" style="1" bestFit="1" customWidth="1"/>
    <col min="776" max="777" width="5" style="1" bestFit="1" customWidth="1"/>
    <col min="778" max="778" width="4" style="1" bestFit="1" customWidth="1"/>
    <col min="779" max="779" width="5.42578125" style="1" bestFit="1" customWidth="1"/>
    <col min="780" max="780" width="3" style="1" bestFit="1" customWidth="1"/>
    <col min="781" max="781" width="3.140625" style="1" bestFit="1" customWidth="1"/>
    <col min="782" max="784" width="5.42578125" style="1" bestFit="1" customWidth="1"/>
    <col min="785" max="785" width="5" style="1" customWidth="1"/>
    <col min="786" max="786" width="0" style="1" hidden="1" customWidth="1"/>
    <col min="787" max="787" width="3.140625" style="1" customWidth="1"/>
    <col min="788" max="788" width="5.42578125" style="1" bestFit="1" customWidth="1"/>
    <col min="789" max="789" width="4.28515625" style="1" customWidth="1"/>
    <col min="790" max="790" width="13" style="1" customWidth="1"/>
    <col min="791" max="791" width="15.28515625" style="1" bestFit="1" customWidth="1"/>
    <col min="792" max="792" width="9.7109375" style="1" customWidth="1"/>
    <col min="793" max="793" width="9.42578125" style="1" bestFit="1" customWidth="1"/>
    <col min="794" max="794" width="12.5703125" style="1" bestFit="1" customWidth="1"/>
    <col min="795" max="795" width="13.28515625" style="1" bestFit="1" customWidth="1"/>
    <col min="796" max="796" width="21.42578125" style="1" customWidth="1"/>
    <col min="797" max="1019" width="9.140625" style="1"/>
    <col min="1020" max="1020" width="3.28515625" style="1" bestFit="1" customWidth="1"/>
    <col min="1021" max="1021" width="5" style="1" bestFit="1" customWidth="1"/>
    <col min="1022" max="1022" width="23.140625" style="1" customWidth="1"/>
    <col min="1023" max="1023" width="21.28515625" style="1" customWidth="1"/>
    <col min="1024" max="1024" width="3.140625" style="1" bestFit="1" customWidth="1"/>
    <col min="1025" max="1025" width="8.5703125" style="1" bestFit="1" customWidth="1"/>
    <col min="1026" max="1026" width="16.140625" style="1" customWidth="1"/>
    <col min="1027" max="1027" width="4" style="1" bestFit="1" customWidth="1"/>
    <col min="1028" max="1029" width="5" style="1" bestFit="1" customWidth="1"/>
    <col min="1030" max="1030" width="5.42578125" style="1" bestFit="1" customWidth="1"/>
    <col min="1031" max="1031" width="4.28515625" style="1" bestFit="1" customWidth="1"/>
    <col min="1032" max="1033" width="5" style="1" bestFit="1" customWidth="1"/>
    <col min="1034" max="1034" width="4" style="1" bestFit="1" customWidth="1"/>
    <col min="1035" max="1035" width="5.42578125" style="1" bestFit="1" customWidth="1"/>
    <col min="1036" max="1036" width="3" style="1" bestFit="1" customWidth="1"/>
    <col min="1037" max="1037" width="3.140625" style="1" bestFit="1" customWidth="1"/>
    <col min="1038" max="1040" width="5.42578125" style="1" bestFit="1" customWidth="1"/>
    <col min="1041" max="1041" width="5" style="1" customWidth="1"/>
    <col min="1042" max="1042" width="0" style="1" hidden="1" customWidth="1"/>
    <col min="1043" max="1043" width="3.140625" style="1" customWidth="1"/>
    <col min="1044" max="1044" width="5.42578125" style="1" bestFit="1" customWidth="1"/>
    <col min="1045" max="1045" width="4.28515625" style="1" customWidth="1"/>
    <col min="1046" max="1046" width="13" style="1" customWidth="1"/>
    <col min="1047" max="1047" width="15.28515625" style="1" bestFit="1" customWidth="1"/>
    <col min="1048" max="1048" width="9.7109375" style="1" customWidth="1"/>
    <col min="1049" max="1049" width="9.42578125" style="1" bestFit="1" customWidth="1"/>
    <col min="1050" max="1050" width="12.5703125" style="1" bestFit="1" customWidth="1"/>
    <col min="1051" max="1051" width="13.28515625" style="1" bestFit="1" customWidth="1"/>
    <col min="1052" max="1052" width="21.42578125" style="1" customWidth="1"/>
    <col min="1053" max="1275" width="9.140625" style="1"/>
    <col min="1276" max="1276" width="3.28515625" style="1" bestFit="1" customWidth="1"/>
    <col min="1277" max="1277" width="5" style="1" bestFit="1" customWidth="1"/>
    <col min="1278" max="1278" width="23.140625" style="1" customWidth="1"/>
    <col min="1279" max="1279" width="21.28515625" style="1" customWidth="1"/>
    <col min="1280" max="1280" width="3.140625" style="1" bestFit="1" customWidth="1"/>
    <col min="1281" max="1281" width="8.5703125" style="1" bestFit="1" customWidth="1"/>
    <col min="1282" max="1282" width="16.140625" style="1" customWidth="1"/>
    <col min="1283" max="1283" width="4" style="1" bestFit="1" customWidth="1"/>
    <col min="1284" max="1285" width="5" style="1" bestFit="1" customWidth="1"/>
    <col min="1286" max="1286" width="5.42578125" style="1" bestFit="1" customWidth="1"/>
    <col min="1287" max="1287" width="4.28515625" style="1" bestFit="1" customWidth="1"/>
    <col min="1288" max="1289" width="5" style="1" bestFit="1" customWidth="1"/>
    <col min="1290" max="1290" width="4" style="1" bestFit="1" customWidth="1"/>
    <col min="1291" max="1291" width="5.42578125" style="1" bestFit="1" customWidth="1"/>
    <col min="1292" max="1292" width="3" style="1" bestFit="1" customWidth="1"/>
    <col min="1293" max="1293" width="3.140625" style="1" bestFit="1" customWidth="1"/>
    <col min="1294" max="1296" width="5.42578125" style="1" bestFit="1" customWidth="1"/>
    <col min="1297" max="1297" width="5" style="1" customWidth="1"/>
    <col min="1298" max="1298" width="0" style="1" hidden="1" customWidth="1"/>
    <col min="1299" max="1299" width="3.140625" style="1" customWidth="1"/>
    <col min="1300" max="1300" width="5.42578125" style="1" bestFit="1" customWidth="1"/>
    <col min="1301" max="1301" width="4.28515625" style="1" customWidth="1"/>
    <col min="1302" max="1302" width="13" style="1" customWidth="1"/>
    <col min="1303" max="1303" width="15.28515625" style="1" bestFit="1" customWidth="1"/>
    <col min="1304" max="1304" width="9.7109375" style="1" customWidth="1"/>
    <col min="1305" max="1305" width="9.42578125" style="1" bestFit="1" customWidth="1"/>
    <col min="1306" max="1306" width="12.5703125" style="1" bestFit="1" customWidth="1"/>
    <col min="1307" max="1307" width="13.28515625" style="1" bestFit="1" customWidth="1"/>
    <col min="1308" max="1308" width="21.42578125" style="1" customWidth="1"/>
    <col min="1309" max="1531" width="9.140625" style="1"/>
    <col min="1532" max="1532" width="3.28515625" style="1" bestFit="1" customWidth="1"/>
    <col min="1533" max="1533" width="5" style="1" bestFit="1" customWidth="1"/>
    <col min="1534" max="1534" width="23.140625" style="1" customWidth="1"/>
    <col min="1535" max="1535" width="21.28515625" style="1" customWidth="1"/>
    <col min="1536" max="1536" width="3.140625" style="1" bestFit="1" customWidth="1"/>
    <col min="1537" max="1537" width="8.5703125" style="1" bestFit="1" customWidth="1"/>
    <col min="1538" max="1538" width="16.140625" style="1" customWidth="1"/>
    <col min="1539" max="1539" width="4" style="1" bestFit="1" customWidth="1"/>
    <col min="1540" max="1541" width="5" style="1" bestFit="1" customWidth="1"/>
    <col min="1542" max="1542" width="5.42578125" style="1" bestFit="1" customWidth="1"/>
    <col min="1543" max="1543" width="4.28515625" style="1" bestFit="1" customWidth="1"/>
    <col min="1544" max="1545" width="5" style="1" bestFit="1" customWidth="1"/>
    <col min="1546" max="1546" width="4" style="1" bestFit="1" customWidth="1"/>
    <col min="1547" max="1547" width="5.42578125" style="1" bestFit="1" customWidth="1"/>
    <col min="1548" max="1548" width="3" style="1" bestFit="1" customWidth="1"/>
    <col min="1549" max="1549" width="3.140625" style="1" bestFit="1" customWidth="1"/>
    <col min="1550" max="1552" width="5.42578125" style="1" bestFit="1" customWidth="1"/>
    <col min="1553" max="1553" width="5" style="1" customWidth="1"/>
    <col min="1554" max="1554" width="0" style="1" hidden="1" customWidth="1"/>
    <col min="1555" max="1555" width="3.140625" style="1" customWidth="1"/>
    <col min="1556" max="1556" width="5.42578125" style="1" bestFit="1" customWidth="1"/>
    <col min="1557" max="1557" width="4.28515625" style="1" customWidth="1"/>
    <col min="1558" max="1558" width="13" style="1" customWidth="1"/>
    <col min="1559" max="1559" width="15.28515625" style="1" bestFit="1" customWidth="1"/>
    <col min="1560" max="1560" width="9.7109375" style="1" customWidth="1"/>
    <col min="1561" max="1561" width="9.42578125" style="1" bestFit="1" customWidth="1"/>
    <col min="1562" max="1562" width="12.5703125" style="1" bestFit="1" customWidth="1"/>
    <col min="1563" max="1563" width="13.28515625" style="1" bestFit="1" customWidth="1"/>
    <col min="1564" max="1564" width="21.42578125" style="1" customWidth="1"/>
    <col min="1565" max="1787" width="9.140625" style="1"/>
    <col min="1788" max="1788" width="3.28515625" style="1" bestFit="1" customWidth="1"/>
    <col min="1789" max="1789" width="5" style="1" bestFit="1" customWidth="1"/>
    <col min="1790" max="1790" width="23.140625" style="1" customWidth="1"/>
    <col min="1791" max="1791" width="21.28515625" style="1" customWidth="1"/>
    <col min="1792" max="1792" width="3.140625" style="1" bestFit="1" customWidth="1"/>
    <col min="1793" max="1793" width="8.5703125" style="1" bestFit="1" customWidth="1"/>
    <col min="1794" max="1794" width="16.140625" style="1" customWidth="1"/>
    <col min="1795" max="1795" width="4" style="1" bestFit="1" customWidth="1"/>
    <col min="1796" max="1797" width="5" style="1" bestFit="1" customWidth="1"/>
    <col min="1798" max="1798" width="5.42578125" style="1" bestFit="1" customWidth="1"/>
    <col min="1799" max="1799" width="4.28515625" style="1" bestFit="1" customWidth="1"/>
    <col min="1800" max="1801" width="5" style="1" bestFit="1" customWidth="1"/>
    <col min="1802" max="1802" width="4" style="1" bestFit="1" customWidth="1"/>
    <col min="1803" max="1803" width="5.42578125" style="1" bestFit="1" customWidth="1"/>
    <col min="1804" max="1804" width="3" style="1" bestFit="1" customWidth="1"/>
    <col min="1805" max="1805" width="3.140625" style="1" bestFit="1" customWidth="1"/>
    <col min="1806" max="1808" width="5.42578125" style="1" bestFit="1" customWidth="1"/>
    <col min="1809" max="1809" width="5" style="1" customWidth="1"/>
    <col min="1810" max="1810" width="0" style="1" hidden="1" customWidth="1"/>
    <col min="1811" max="1811" width="3.140625" style="1" customWidth="1"/>
    <col min="1812" max="1812" width="5.42578125" style="1" bestFit="1" customWidth="1"/>
    <col min="1813" max="1813" width="4.28515625" style="1" customWidth="1"/>
    <col min="1814" max="1814" width="13" style="1" customWidth="1"/>
    <col min="1815" max="1815" width="15.28515625" style="1" bestFit="1" customWidth="1"/>
    <col min="1816" max="1816" width="9.7109375" style="1" customWidth="1"/>
    <col min="1817" max="1817" width="9.42578125" style="1" bestFit="1" customWidth="1"/>
    <col min="1818" max="1818" width="12.5703125" style="1" bestFit="1" customWidth="1"/>
    <col min="1819" max="1819" width="13.28515625" style="1" bestFit="1" customWidth="1"/>
    <col min="1820" max="1820" width="21.42578125" style="1" customWidth="1"/>
    <col min="1821" max="2043" width="9.140625" style="1"/>
    <col min="2044" max="2044" width="3.28515625" style="1" bestFit="1" customWidth="1"/>
    <col min="2045" max="2045" width="5" style="1" bestFit="1" customWidth="1"/>
    <col min="2046" max="2046" width="23.140625" style="1" customWidth="1"/>
    <col min="2047" max="2047" width="21.28515625" style="1" customWidth="1"/>
    <col min="2048" max="2048" width="3.140625" style="1" bestFit="1" customWidth="1"/>
    <col min="2049" max="2049" width="8.5703125" style="1" bestFit="1" customWidth="1"/>
    <col min="2050" max="2050" width="16.140625" style="1" customWidth="1"/>
    <col min="2051" max="2051" width="4" style="1" bestFit="1" customWidth="1"/>
    <col min="2052" max="2053" width="5" style="1" bestFit="1" customWidth="1"/>
    <col min="2054" max="2054" width="5.42578125" style="1" bestFit="1" customWidth="1"/>
    <col min="2055" max="2055" width="4.28515625" style="1" bestFit="1" customWidth="1"/>
    <col min="2056" max="2057" width="5" style="1" bestFit="1" customWidth="1"/>
    <col min="2058" max="2058" width="4" style="1" bestFit="1" customWidth="1"/>
    <col min="2059" max="2059" width="5.42578125" style="1" bestFit="1" customWidth="1"/>
    <col min="2060" max="2060" width="3" style="1" bestFit="1" customWidth="1"/>
    <col min="2061" max="2061" width="3.140625" style="1" bestFit="1" customWidth="1"/>
    <col min="2062" max="2064" width="5.42578125" style="1" bestFit="1" customWidth="1"/>
    <col min="2065" max="2065" width="5" style="1" customWidth="1"/>
    <col min="2066" max="2066" width="0" style="1" hidden="1" customWidth="1"/>
    <col min="2067" max="2067" width="3.140625" style="1" customWidth="1"/>
    <col min="2068" max="2068" width="5.42578125" style="1" bestFit="1" customWidth="1"/>
    <col min="2069" max="2069" width="4.28515625" style="1" customWidth="1"/>
    <col min="2070" max="2070" width="13" style="1" customWidth="1"/>
    <col min="2071" max="2071" width="15.28515625" style="1" bestFit="1" customWidth="1"/>
    <col min="2072" max="2072" width="9.7109375" style="1" customWidth="1"/>
    <col min="2073" max="2073" width="9.42578125" style="1" bestFit="1" customWidth="1"/>
    <col min="2074" max="2074" width="12.5703125" style="1" bestFit="1" customWidth="1"/>
    <col min="2075" max="2075" width="13.28515625" style="1" bestFit="1" customWidth="1"/>
    <col min="2076" max="2076" width="21.42578125" style="1" customWidth="1"/>
    <col min="2077" max="2299" width="9.140625" style="1"/>
    <col min="2300" max="2300" width="3.28515625" style="1" bestFit="1" customWidth="1"/>
    <col min="2301" max="2301" width="5" style="1" bestFit="1" customWidth="1"/>
    <col min="2302" max="2302" width="23.140625" style="1" customWidth="1"/>
    <col min="2303" max="2303" width="21.28515625" style="1" customWidth="1"/>
    <col min="2304" max="2304" width="3.140625" style="1" bestFit="1" customWidth="1"/>
    <col min="2305" max="2305" width="8.5703125" style="1" bestFit="1" customWidth="1"/>
    <col min="2306" max="2306" width="16.140625" style="1" customWidth="1"/>
    <col min="2307" max="2307" width="4" style="1" bestFit="1" customWidth="1"/>
    <col min="2308" max="2309" width="5" style="1" bestFit="1" customWidth="1"/>
    <col min="2310" max="2310" width="5.42578125" style="1" bestFit="1" customWidth="1"/>
    <col min="2311" max="2311" width="4.28515625" style="1" bestFit="1" customWidth="1"/>
    <col min="2312" max="2313" width="5" style="1" bestFit="1" customWidth="1"/>
    <col min="2314" max="2314" width="4" style="1" bestFit="1" customWidth="1"/>
    <col min="2315" max="2315" width="5.42578125" style="1" bestFit="1" customWidth="1"/>
    <col min="2316" max="2316" width="3" style="1" bestFit="1" customWidth="1"/>
    <col min="2317" max="2317" width="3.140625" style="1" bestFit="1" customWidth="1"/>
    <col min="2318" max="2320" width="5.42578125" style="1" bestFit="1" customWidth="1"/>
    <col min="2321" max="2321" width="5" style="1" customWidth="1"/>
    <col min="2322" max="2322" width="0" style="1" hidden="1" customWidth="1"/>
    <col min="2323" max="2323" width="3.140625" style="1" customWidth="1"/>
    <col min="2324" max="2324" width="5.42578125" style="1" bestFit="1" customWidth="1"/>
    <col min="2325" max="2325" width="4.28515625" style="1" customWidth="1"/>
    <col min="2326" max="2326" width="13" style="1" customWidth="1"/>
    <col min="2327" max="2327" width="15.28515625" style="1" bestFit="1" customWidth="1"/>
    <col min="2328" max="2328" width="9.7109375" style="1" customWidth="1"/>
    <col min="2329" max="2329" width="9.42578125" style="1" bestFit="1" customWidth="1"/>
    <col min="2330" max="2330" width="12.5703125" style="1" bestFit="1" customWidth="1"/>
    <col min="2331" max="2331" width="13.28515625" style="1" bestFit="1" customWidth="1"/>
    <col min="2332" max="2332" width="21.42578125" style="1" customWidth="1"/>
    <col min="2333" max="2555" width="9.140625" style="1"/>
    <col min="2556" max="2556" width="3.28515625" style="1" bestFit="1" customWidth="1"/>
    <col min="2557" max="2557" width="5" style="1" bestFit="1" customWidth="1"/>
    <col min="2558" max="2558" width="23.140625" style="1" customWidth="1"/>
    <col min="2559" max="2559" width="21.28515625" style="1" customWidth="1"/>
    <col min="2560" max="2560" width="3.140625" style="1" bestFit="1" customWidth="1"/>
    <col min="2561" max="2561" width="8.5703125" style="1" bestFit="1" customWidth="1"/>
    <col min="2562" max="2562" width="16.140625" style="1" customWidth="1"/>
    <col min="2563" max="2563" width="4" style="1" bestFit="1" customWidth="1"/>
    <col min="2564" max="2565" width="5" style="1" bestFit="1" customWidth="1"/>
    <col min="2566" max="2566" width="5.42578125" style="1" bestFit="1" customWidth="1"/>
    <col min="2567" max="2567" width="4.28515625" style="1" bestFit="1" customWidth="1"/>
    <col min="2568" max="2569" width="5" style="1" bestFit="1" customWidth="1"/>
    <col min="2570" max="2570" width="4" style="1" bestFit="1" customWidth="1"/>
    <col min="2571" max="2571" width="5.42578125" style="1" bestFit="1" customWidth="1"/>
    <col min="2572" max="2572" width="3" style="1" bestFit="1" customWidth="1"/>
    <col min="2573" max="2573" width="3.140625" style="1" bestFit="1" customWidth="1"/>
    <col min="2574" max="2576" width="5.42578125" style="1" bestFit="1" customWidth="1"/>
    <col min="2577" max="2577" width="5" style="1" customWidth="1"/>
    <col min="2578" max="2578" width="0" style="1" hidden="1" customWidth="1"/>
    <col min="2579" max="2579" width="3.140625" style="1" customWidth="1"/>
    <col min="2580" max="2580" width="5.42578125" style="1" bestFit="1" customWidth="1"/>
    <col min="2581" max="2581" width="4.28515625" style="1" customWidth="1"/>
    <col min="2582" max="2582" width="13" style="1" customWidth="1"/>
    <col min="2583" max="2583" width="15.28515625" style="1" bestFit="1" customWidth="1"/>
    <col min="2584" max="2584" width="9.7109375" style="1" customWidth="1"/>
    <col min="2585" max="2585" width="9.42578125" style="1" bestFit="1" customWidth="1"/>
    <col min="2586" max="2586" width="12.5703125" style="1" bestFit="1" customWidth="1"/>
    <col min="2587" max="2587" width="13.28515625" style="1" bestFit="1" customWidth="1"/>
    <col min="2588" max="2588" width="21.42578125" style="1" customWidth="1"/>
    <col min="2589" max="2811" width="9.140625" style="1"/>
    <col min="2812" max="2812" width="3.28515625" style="1" bestFit="1" customWidth="1"/>
    <col min="2813" max="2813" width="5" style="1" bestFit="1" customWidth="1"/>
    <col min="2814" max="2814" width="23.140625" style="1" customWidth="1"/>
    <col min="2815" max="2815" width="21.28515625" style="1" customWidth="1"/>
    <col min="2816" max="2816" width="3.140625" style="1" bestFit="1" customWidth="1"/>
    <col min="2817" max="2817" width="8.5703125" style="1" bestFit="1" customWidth="1"/>
    <col min="2818" max="2818" width="16.140625" style="1" customWidth="1"/>
    <col min="2819" max="2819" width="4" style="1" bestFit="1" customWidth="1"/>
    <col min="2820" max="2821" width="5" style="1" bestFit="1" customWidth="1"/>
    <col min="2822" max="2822" width="5.42578125" style="1" bestFit="1" customWidth="1"/>
    <col min="2823" max="2823" width="4.28515625" style="1" bestFit="1" customWidth="1"/>
    <col min="2824" max="2825" width="5" style="1" bestFit="1" customWidth="1"/>
    <col min="2826" max="2826" width="4" style="1" bestFit="1" customWidth="1"/>
    <col min="2827" max="2827" width="5.42578125" style="1" bestFit="1" customWidth="1"/>
    <col min="2828" max="2828" width="3" style="1" bestFit="1" customWidth="1"/>
    <col min="2829" max="2829" width="3.140625" style="1" bestFit="1" customWidth="1"/>
    <col min="2830" max="2832" width="5.42578125" style="1" bestFit="1" customWidth="1"/>
    <col min="2833" max="2833" width="5" style="1" customWidth="1"/>
    <col min="2834" max="2834" width="0" style="1" hidden="1" customWidth="1"/>
    <col min="2835" max="2835" width="3.140625" style="1" customWidth="1"/>
    <col min="2836" max="2836" width="5.42578125" style="1" bestFit="1" customWidth="1"/>
    <col min="2837" max="2837" width="4.28515625" style="1" customWidth="1"/>
    <col min="2838" max="2838" width="13" style="1" customWidth="1"/>
    <col min="2839" max="2839" width="15.28515625" style="1" bestFit="1" customWidth="1"/>
    <col min="2840" max="2840" width="9.7109375" style="1" customWidth="1"/>
    <col min="2841" max="2841" width="9.42578125" style="1" bestFit="1" customWidth="1"/>
    <col min="2842" max="2842" width="12.5703125" style="1" bestFit="1" customWidth="1"/>
    <col min="2843" max="2843" width="13.28515625" style="1" bestFit="1" customWidth="1"/>
    <col min="2844" max="2844" width="21.42578125" style="1" customWidth="1"/>
    <col min="2845" max="3067" width="9.140625" style="1"/>
    <col min="3068" max="3068" width="3.28515625" style="1" bestFit="1" customWidth="1"/>
    <col min="3069" max="3069" width="5" style="1" bestFit="1" customWidth="1"/>
    <col min="3070" max="3070" width="23.140625" style="1" customWidth="1"/>
    <col min="3071" max="3071" width="21.28515625" style="1" customWidth="1"/>
    <col min="3072" max="3072" width="3.140625" style="1" bestFit="1" customWidth="1"/>
    <col min="3073" max="3073" width="8.5703125" style="1" bestFit="1" customWidth="1"/>
    <col min="3074" max="3074" width="16.140625" style="1" customWidth="1"/>
    <col min="3075" max="3075" width="4" style="1" bestFit="1" customWidth="1"/>
    <col min="3076" max="3077" width="5" style="1" bestFit="1" customWidth="1"/>
    <col min="3078" max="3078" width="5.42578125" style="1" bestFit="1" customWidth="1"/>
    <col min="3079" max="3079" width="4.28515625" style="1" bestFit="1" customWidth="1"/>
    <col min="3080" max="3081" width="5" style="1" bestFit="1" customWidth="1"/>
    <col min="3082" max="3082" width="4" style="1" bestFit="1" customWidth="1"/>
    <col min="3083" max="3083" width="5.42578125" style="1" bestFit="1" customWidth="1"/>
    <col min="3084" max="3084" width="3" style="1" bestFit="1" customWidth="1"/>
    <col min="3085" max="3085" width="3.140625" style="1" bestFit="1" customWidth="1"/>
    <col min="3086" max="3088" width="5.42578125" style="1" bestFit="1" customWidth="1"/>
    <col min="3089" max="3089" width="5" style="1" customWidth="1"/>
    <col min="3090" max="3090" width="0" style="1" hidden="1" customWidth="1"/>
    <col min="3091" max="3091" width="3.140625" style="1" customWidth="1"/>
    <col min="3092" max="3092" width="5.42578125" style="1" bestFit="1" customWidth="1"/>
    <col min="3093" max="3093" width="4.28515625" style="1" customWidth="1"/>
    <col min="3094" max="3094" width="13" style="1" customWidth="1"/>
    <col min="3095" max="3095" width="15.28515625" style="1" bestFit="1" customWidth="1"/>
    <col min="3096" max="3096" width="9.7109375" style="1" customWidth="1"/>
    <col min="3097" max="3097" width="9.42578125" style="1" bestFit="1" customWidth="1"/>
    <col min="3098" max="3098" width="12.5703125" style="1" bestFit="1" customWidth="1"/>
    <col min="3099" max="3099" width="13.28515625" style="1" bestFit="1" customWidth="1"/>
    <col min="3100" max="3100" width="21.42578125" style="1" customWidth="1"/>
    <col min="3101" max="3323" width="9.140625" style="1"/>
    <col min="3324" max="3324" width="3.28515625" style="1" bestFit="1" customWidth="1"/>
    <col min="3325" max="3325" width="5" style="1" bestFit="1" customWidth="1"/>
    <col min="3326" max="3326" width="23.140625" style="1" customWidth="1"/>
    <col min="3327" max="3327" width="21.28515625" style="1" customWidth="1"/>
    <col min="3328" max="3328" width="3.140625" style="1" bestFit="1" customWidth="1"/>
    <col min="3329" max="3329" width="8.5703125" style="1" bestFit="1" customWidth="1"/>
    <col min="3330" max="3330" width="16.140625" style="1" customWidth="1"/>
    <col min="3331" max="3331" width="4" style="1" bestFit="1" customWidth="1"/>
    <col min="3332" max="3333" width="5" style="1" bestFit="1" customWidth="1"/>
    <col min="3334" max="3334" width="5.42578125" style="1" bestFit="1" customWidth="1"/>
    <col min="3335" max="3335" width="4.28515625" style="1" bestFit="1" customWidth="1"/>
    <col min="3336" max="3337" width="5" style="1" bestFit="1" customWidth="1"/>
    <col min="3338" max="3338" width="4" style="1" bestFit="1" customWidth="1"/>
    <col min="3339" max="3339" width="5.42578125" style="1" bestFit="1" customWidth="1"/>
    <col min="3340" max="3340" width="3" style="1" bestFit="1" customWidth="1"/>
    <col min="3341" max="3341" width="3.140625" style="1" bestFit="1" customWidth="1"/>
    <col min="3342" max="3344" width="5.42578125" style="1" bestFit="1" customWidth="1"/>
    <col min="3345" max="3345" width="5" style="1" customWidth="1"/>
    <col min="3346" max="3346" width="0" style="1" hidden="1" customWidth="1"/>
    <col min="3347" max="3347" width="3.140625" style="1" customWidth="1"/>
    <col min="3348" max="3348" width="5.42578125" style="1" bestFit="1" customWidth="1"/>
    <col min="3349" max="3349" width="4.28515625" style="1" customWidth="1"/>
    <col min="3350" max="3350" width="13" style="1" customWidth="1"/>
    <col min="3351" max="3351" width="15.28515625" style="1" bestFit="1" customWidth="1"/>
    <col min="3352" max="3352" width="9.7109375" style="1" customWidth="1"/>
    <col min="3353" max="3353" width="9.42578125" style="1" bestFit="1" customWidth="1"/>
    <col min="3354" max="3354" width="12.5703125" style="1" bestFit="1" customWidth="1"/>
    <col min="3355" max="3355" width="13.28515625" style="1" bestFit="1" customWidth="1"/>
    <col min="3356" max="3356" width="21.42578125" style="1" customWidth="1"/>
    <col min="3357" max="3579" width="9.140625" style="1"/>
    <col min="3580" max="3580" width="3.28515625" style="1" bestFit="1" customWidth="1"/>
    <col min="3581" max="3581" width="5" style="1" bestFit="1" customWidth="1"/>
    <col min="3582" max="3582" width="23.140625" style="1" customWidth="1"/>
    <col min="3583" max="3583" width="21.28515625" style="1" customWidth="1"/>
    <col min="3584" max="3584" width="3.140625" style="1" bestFit="1" customWidth="1"/>
    <col min="3585" max="3585" width="8.5703125" style="1" bestFit="1" customWidth="1"/>
    <col min="3586" max="3586" width="16.140625" style="1" customWidth="1"/>
    <col min="3587" max="3587" width="4" style="1" bestFit="1" customWidth="1"/>
    <col min="3588" max="3589" width="5" style="1" bestFit="1" customWidth="1"/>
    <col min="3590" max="3590" width="5.42578125" style="1" bestFit="1" customWidth="1"/>
    <col min="3591" max="3591" width="4.28515625" style="1" bestFit="1" customWidth="1"/>
    <col min="3592" max="3593" width="5" style="1" bestFit="1" customWidth="1"/>
    <col min="3594" max="3594" width="4" style="1" bestFit="1" customWidth="1"/>
    <col min="3595" max="3595" width="5.42578125" style="1" bestFit="1" customWidth="1"/>
    <col min="3596" max="3596" width="3" style="1" bestFit="1" customWidth="1"/>
    <col min="3597" max="3597" width="3.140625" style="1" bestFit="1" customWidth="1"/>
    <col min="3598" max="3600" width="5.42578125" style="1" bestFit="1" customWidth="1"/>
    <col min="3601" max="3601" width="5" style="1" customWidth="1"/>
    <col min="3602" max="3602" width="0" style="1" hidden="1" customWidth="1"/>
    <col min="3603" max="3603" width="3.140625" style="1" customWidth="1"/>
    <col min="3604" max="3604" width="5.42578125" style="1" bestFit="1" customWidth="1"/>
    <col min="3605" max="3605" width="4.28515625" style="1" customWidth="1"/>
    <col min="3606" max="3606" width="13" style="1" customWidth="1"/>
    <col min="3607" max="3607" width="15.28515625" style="1" bestFit="1" customWidth="1"/>
    <col min="3608" max="3608" width="9.7109375" style="1" customWidth="1"/>
    <col min="3609" max="3609" width="9.42578125" style="1" bestFit="1" customWidth="1"/>
    <col min="3610" max="3610" width="12.5703125" style="1" bestFit="1" customWidth="1"/>
    <col min="3611" max="3611" width="13.28515625" style="1" bestFit="1" customWidth="1"/>
    <col min="3612" max="3612" width="21.42578125" style="1" customWidth="1"/>
    <col min="3613" max="3835" width="9.140625" style="1"/>
    <col min="3836" max="3836" width="3.28515625" style="1" bestFit="1" customWidth="1"/>
    <col min="3837" max="3837" width="5" style="1" bestFit="1" customWidth="1"/>
    <col min="3838" max="3838" width="23.140625" style="1" customWidth="1"/>
    <col min="3839" max="3839" width="21.28515625" style="1" customWidth="1"/>
    <col min="3840" max="3840" width="3.140625" style="1" bestFit="1" customWidth="1"/>
    <col min="3841" max="3841" width="8.5703125" style="1" bestFit="1" customWidth="1"/>
    <col min="3842" max="3842" width="16.140625" style="1" customWidth="1"/>
    <col min="3843" max="3843" width="4" style="1" bestFit="1" customWidth="1"/>
    <col min="3844" max="3845" width="5" style="1" bestFit="1" customWidth="1"/>
    <col min="3846" max="3846" width="5.42578125" style="1" bestFit="1" customWidth="1"/>
    <col min="3847" max="3847" width="4.28515625" style="1" bestFit="1" customWidth="1"/>
    <col min="3848" max="3849" width="5" style="1" bestFit="1" customWidth="1"/>
    <col min="3850" max="3850" width="4" style="1" bestFit="1" customWidth="1"/>
    <col min="3851" max="3851" width="5.42578125" style="1" bestFit="1" customWidth="1"/>
    <col min="3852" max="3852" width="3" style="1" bestFit="1" customWidth="1"/>
    <col min="3853" max="3853" width="3.140625" style="1" bestFit="1" customWidth="1"/>
    <col min="3854" max="3856" width="5.42578125" style="1" bestFit="1" customWidth="1"/>
    <col min="3857" max="3857" width="5" style="1" customWidth="1"/>
    <col min="3858" max="3858" width="0" style="1" hidden="1" customWidth="1"/>
    <col min="3859" max="3859" width="3.140625" style="1" customWidth="1"/>
    <col min="3860" max="3860" width="5.42578125" style="1" bestFit="1" customWidth="1"/>
    <col min="3861" max="3861" width="4.28515625" style="1" customWidth="1"/>
    <col min="3862" max="3862" width="13" style="1" customWidth="1"/>
    <col min="3863" max="3863" width="15.28515625" style="1" bestFit="1" customWidth="1"/>
    <col min="3864" max="3864" width="9.7109375" style="1" customWidth="1"/>
    <col min="3865" max="3865" width="9.42578125" style="1" bestFit="1" customWidth="1"/>
    <col min="3866" max="3866" width="12.5703125" style="1" bestFit="1" customWidth="1"/>
    <col min="3867" max="3867" width="13.28515625" style="1" bestFit="1" customWidth="1"/>
    <col min="3868" max="3868" width="21.42578125" style="1" customWidth="1"/>
    <col min="3869" max="4091" width="9.140625" style="1"/>
    <col min="4092" max="4092" width="3.28515625" style="1" bestFit="1" customWidth="1"/>
    <col min="4093" max="4093" width="5" style="1" bestFit="1" customWidth="1"/>
    <col min="4094" max="4094" width="23.140625" style="1" customWidth="1"/>
    <col min="4095" max="4095" width="21.28515625" style="1" customWidth="1"/>
    <col min="4096" max="4096" width="3.140625" style="1" bestFit="1" customWidth="1"/>
    <col min="4097" max="4097" width="8.5703125" style="1" bestFit="1" customWidth="1"/>
    <col min="4098" max="4098" width="16.140625" style="1" customWidth="1"/>
    <col min="4099" max="4099" width="4" style="1" bestFit="1" customWidth="1"/>
    <col min="4100" max="4101" width="5" style="1" bestFit="1" customWidth="1"/>
    <col min="4102" max="4102" width="5.42578125" style="1" bestFit="1" customWidth="1"/>
    <col min="4103" max="4103" width="4.28515625" style="1" bestFit="1" customWidth="1"/>
    <col min="4104" max="4105" width="5" style="1" bestFit="1" customWidth="1"/>
    <col min="4106" max="4106" width="4" style="1" bestFit="1" customWidth="1"/>
    <col min="4107" max="4107" width="5.42578125" style="1" bestFit="1" customWidth="1"/>
    <col min="4108" max="4108" width="3" style="1" bestFit="1" customWidth="1"/>
    <col min="4109" max="4109" width="3.140625" style="1" bestFit="1" customWidth="1"/>
    <col min="4110" max="4112" width="5.42578125" style="1" bestFit="1" customWidth="1"/>
    <col min="4113" max="4113" width="5" style="1" customWidth="1"/>
    <col min="4114" max="4114" width="0" style="1" hidden="1" customWidth="1"/>
    <col min="4115" max="4115" width="3.140625" style="1" customWidth="1"/>
    <col min="4116" max="4116" width="5.42578125" style="1" bestFit="1" customWidth="1"/>
    <col min="4117" max="4117" width="4.28515625" style="1" customWidth="1"/>
    <col min="4118" max="4118" width="13" style="1" customWidth="1"/>
    <col min="4119" max="4119" width="15.28515625" style="1" bestFit="1" customWidth="1"/>
    <col min="4120" max="4120" width="9.7109375" style="1" customWidth="1"/>
    <col min="4121" max="4121" width="9.42578125" style="1" bestFit="1" customWidth="1"/>
    <col min="4122" max="4122" width="12.5703125" style="1" bestFit="1" customWidth="1"/>
    <col min="4123" max="4123" width="13.28515625" style="1" bestFit="1" customWidth="1"/>
    <col min="4124" max="4124" width="21.42578125" style="1" customWidth="1"/>
    <col min="4125" max="4347" width="9.140625" style="1"/>
    <col min="4348" max="4348" width="3.28515625" style="1" bestFit="1" customWidth="1"/>
    <col min="4349" max="4349" width="5" style="1" bestFit="1" customWidth="1"/>
    <col min="4350" max="4350" width="23.140625" style="1" customWidth="1"/>
    <col min="4351" max="4351" width="21.28515625" style="1" customWidth="1"/>
    <col min="4352" max="4352" width="3.140625" style="1" bestFit="1" customWidth="1"/>
    <col min="4353" max="4353" width="8.5703125" style="1" bestFit="1" customWidth="1"/>
    <col min="4354" max="4354" width="16.140625" style="1" customWidth="1"/>
    <col min="4355" max="4355" width="4" style="1" bestFit="1" customWidth="1"/>
    <col min="4356" max="4357" width="5" style="1" bestFit="1" customWidth="1"/>
    <col min="4358" max="4358" width="5.42578125" style="1" bestFit="1" customWidth="1"/>
    <col min="4359" max="4359" width="4.28515625" style="1" bestFit="1" customWidth="1"/>
    <col min="4360" max="4361" width="5" style="1" bestFit="1" customWidth="1"/>
    <col min="4362" max="4362" width="4" style="1" bestFit="1" customWidth="1"/>
    <col min="4363" max="4363" width="5.42578125" style="1" bestFit="1" customWidth="1"/>
    <col min="4364" max="4364" width="3" style="1" bestFit="1" customWidth="1"/>
    <col min="4365" max="4365" width="3.140625" style="1" bestFit="1" customWidth="1"/>
    <col min="4366" max="4368" width="5.42578125" style="1" bestFit="1" customWidth="1"/>
    <col min="4369" max="4369" width="5" style="1" customWidth="1"/>
    <col min="4370" max="4370" width="0" style="1" hidden="1" customWidth="1"/>
    <col min="4371" max="4371" width="3.140625" style="1" customWidth="1"/>
    <col min="4372" max="4372" width="5.42578125" style="1" bestFit="1" customWidth="1"/>
    <col min="4373" max="4373" width="4.28515625" style="1" customWidth="1"/>
    <col min="4374" max="4374" width="13" style="1" customWidth="1"/>
    <col min="4375" max="4375" width="15.28515625" style="1" bestFit="1" customWidth="1"/>
    <col min="4376" max="4376" width="9.7109375" style="1" customWidth="1"/>
    <col min="4377" max="4377" width="9.42578125" style="1" bestFit="1" customWidth="1"/>
    <col min="4378" max="4378" width="12.5703125" style="1" bestFit="1" customWidth="1"/>
    <col min="4379" max="4379" width="13.28515625" style="1" bestFit="1" customWidth="1"/>
    <col min="4380" max="4380" width="21.42578125" style="1" customWidth="1"/>
    <col min="4381" max="4603" width="9.140625" style="1"/>
    <col min="4604" max="4604" width="3.28515625" style="1" bestFit="1" customWidth="1"/>
    <col min="4605" max="4605" width="5" style="1" bestFit="1" customWidth="1"/>
    <col min="4606" max="4606" width="23.140625" style="1" customWidth="1"/>
    <col min="4607" max="4607" width="21.28515625" style="1" customWidth="1"/>
    <col min="4608" max="4608" width="3.140625" style="1" bestFit="1" customWidth="1"/>
    <col min="4609" max="4609" width="8.5703125" style="1" bestFit="1" customWidth="1"/>
    <col min="4610" max="4610" width="16.140625" style="1" customWidth="1"/>
    <col min="4611" max="4611" width="4" style="1" bestFit="1" customWidth="1"/>
    <col min="4612" max="4613" width="5" style="1" bestFit="1" customWidth="1"/>
    <col min="4614" max="4614" width="5.42578125" style="1" bestFit="1" customWidth="1"/>
    <col min="4615" max="4615" width="4.28515625" style="1" bestFit="1" customWidth="1"/>
    <col min="4616" max="4617" width="5" style="1" bestFit="1" customWidth="1"/>
    <col min="4618" max="4618" width="4" style="1" bestFit="1" customWidth="1"/>
    <col min="4619" max="4619" width="5.42578125" style="1" bestFit="1" customWidth="1"/>
    <col min="4620" max="4620" width="3" style="1" bestFit="1" customWidth="1"/>
    <col min="4621" max="4621" width="3.140625" style="1" bestFit="1" customWidth="1"/>
    <col min="4622" max="4624" width="5.42578125" style="1" bestFit="1" customWidth="1"/>
    <col min="4625" max="4625" width="5" style="1" customWidth="1"/>
    <col min="4626" max="4626" width="0" style="1" hidden="1" customWidth="1"/>
    <col min="4627" max="4627" width="3.140625" style="1" customWidth="1"/>
    <col min="4628" max="4628" width="5.42578125" style="1" bestFit="1" customWidth="1"/>
    <col min="4629" max="4629" width="4.28515625" style="1" customWidth="1"/>
    <col min="4630" max="4630" width="13" style="1" customWidth="1"/>
    <col min="4631" max="4631" width="15.28515625" style="1" bestFit="1" customWidth="1"/>
    <col min="4632" max="4632" width="9.7109375" style="1" customWidth="1"/>
    <col min="4633" max="4633" width="9.42578125" style="1" bestFit="1" customWidth="1"/>
    <col min="4634" max="4634" width="12.5703125" style="1" bestFit="1" customWidth="1"/>
    <col min="4635" max="4635" width="13.28515625" style="1" bestFit="1" customWidth="1"/>
    <col min="4636" max="4636" width="21.42578125" style="1" customWidth="1"/>
    <col min="4637" max="4859" width="9.140625" style="1"/>
    <col min="4860" max="4860" width="3.28515625" style="1" bestFit="1" customWidth="1"/>
    <col min="4861" max="4861" width="5" style="1" bestFit="1" customWidth="1"/>
    <col min="4862" max="4862" width="23.140625" style="1" customWidth="1"/>
    <col min="4863" max="4863" width="21.28515625" style="1" customWidth="1"/>
    <col min="4864" max="4864" width="3.140625" style="1" bestFit="1" customWidth="1"/>
    <col min="4865" max="4865" width="8.5703125" style="1" bestFit="1" customWidth="1"/>
    <col min="4866" max="4866" width="16.140625" style="1" customWidth="1"/>
    <col min="4867" max="4867" width="4" style="1" bestFit="1" customWidth="1"/>
    <col min="4868" max="4869" width="5" style="1" bestFit="1" customWidth="1"/>
    <col min="4870" max="4870" width="5.42578125" style="1" bestFit="1" customWidth="1"/>
    <col min="4871" max="4871" width="4.28515625" style="1" bestFit="1" customWidth="1"/>
    <col min="4872" max="4873" width="5" style="1" bestFit="1" customWidth="1"/>
    <col min="4874" max="4874" width="4" style="1" bestFit="1" customWidth="1"/>
    <col min="4875" max="4875" width="5.42578125" style="1" bestFit="1" customWidth="1"/>
    <col min="4876" max="4876" width="3" style="1" bestFit="1" customWidth="1"/>
    <col min="4877" max="4877" width="3.140625" style="1" bestFit="1" customWidth="1"/>
    <col min="4878" max="4880" width="5.42578125" style="1" bestFit="1" customWidth="1"/>
    <col min="4881" max="4881" width="5" style="1" customWidth="1"/>
    <col min="4882" max="4882" width="0" style="1" hidden="1" customWidth="1"/>
    <col min="4883" max="4883" width="3.140625" style="1" customWidth="1"/>
    <col min="4884" max="4884" width="5.42578125" style="1" bestFit="1" customWidth="1"/>
    <col min="4885" max="4885" width="4.28515625" style="1" customWidth="1"/>
    <col min="4886" max="4886" width="13" style="1" customWidth="1"/>
    <col min="4887" max="4887" width="15.28515625" style="1" bestFit="1" customWidth="1"/>
    <col min="4888" max="4888" width="9.7109375" style="1" customWidth="1"/>
    <col min="4889" max="4889" width="9.42578125" style="1" bestFit="1" customWidth="1"/>
    <col min="4890" max="4890" width="12.5703125" style="1" bestFit="1" customWidth="1"/>
    <col min="4891" max="4891" width="13.28515625" style="1" bestFit="1" customWidth="1"/>
    <col min="4892" max="4892" width="21.42578125" style="1" customWidth="1"/>
    <col min="4893" max="5115" width="9.140625" style="1"/>
    <col min="5116" max="5116" width="3.28515625" style="1" bestFit="1" customWidth="1"/>
    <col min="5117" max="5117" width="5" style="1" bestFit="1" customWidth="1"/>
    <col min="5118" max="5118" width="23.140625" style="1" customWidth="1"/>
    <col min="5119" max="5119" width="21.28515625" style="1" customWidth="1"/>
    <col min="5120" max="5120" width="3.140625" style="1" bestFit="1" customWidth="1"/>
    <col min="5121" max="5121" width="8.5703125" style="1" bestFit="1" customWidth="1"/>
    <col min="5122" max="5122" width="16.140625" style="1" customWidth="1"/>
    <col min="5123" max="5123" width="4" style="1" bestFit="1" customWidth="1"/>
    <col min="5124" max="5125" width="5" style="1" bestFit="1" customWidth="1"/>
    <col min="5126" max="5126" width="5.42578125" style="1" bestFit="1" customWidth="1"/>
    <col min="5127" max="5127" width="4.28515625" style="1" bestFit="1" customWidth="1"/>
    <col min="5128" max="5129" width="5" style="1" bestFit="1" customWidth="1"/>
    <col min="5130" max="5130" width="4" style="1" bestFit="1" customWidth="1"/>
    <col min="5131" max="5131" width="5.42578125" style="1" bestFit="1" customWidth="1"/>
    <col min="5132" max="5132" width="3" style="1" bestFit="1" customWidth="1"/>
    <col min="5133" max="5133" width="3.140625" style="1" bestFit="1" customWidth="1"/>
    <col min="5134" max="5136" width="5.42578125" style="1" bestFit="1" customWidth="1"/>
    <col min="5137" max="5137" width="5" style="1" customWidth="1"/>
    <col min="5138" max="5138" width="0" style="1" hidden="1" customWidth="1"/>
    <col min="5139" max="5139" width="3.140625" style="1" customWidth="1"/>
    <col min="5140" max="5140" width="5.42578125" style="1" bestFit="1" customWidth="1"/>
    <col min="5141" max="5141" width="4.28515625" style="1" customWidth="1"/>
    <col min="5142" max="5142" width="13" style="1" customWidth="1"/>
    <col min="5143" max="5143" width="15.28515625" style="1" bestFit="1" customWidth="1"/>
    <col min="5144" max="5144" width="9.7109375" style="1" customWidth="1"/>
    <col min="5145" max="5145" width="9.42578125" style="1" bestFit="1" customWidth="1"/>
    <col min="5146" max="5146" width="12.5703125" style="1" bestFit="1" customWidth="1"/>
    <col min="5147" max="5147" width="13.28515625" style="1" bestFit="1" customWidth="1"/>
    <col min="5148" max="5148" width="21.42578125" style="1" customWidth="1"/>
    <col min="5149" max="5371" width="9.140625" style="1"/>
    <col min="5372" max="5372" width="3.28515625" style="1" bestFit="1" customWidth="1"/>
    <col min="5373" max="5373" width="5" style="1" bestFit="1" customWidth="1"/>
    <col min="5374" max="5374" width="23.140625" style="1" customWidth="1"/>
    <col min="5375" max="5375" width="21.28515625" style="1" customWidth="1"/>
    <col min="5376" max="5376" width="3.140625" style="1" bestFit="1" customWidth="1"/>
    <col min="5377" max="5377" width="8.5703125" style="1" bestFit="1" customWidth="1"/>
    <col min="5378" max="5378" width="16.140625" style="1" customWidth="1"/>
    <col min="5379" max="5379" width="4" style="1" bestFit="1" customWidth="1"/>
    <col min="5380" max="5381" width="5" style="1" bestFit="1" customWidth="1"/>
    <col min="5382" max="5382" width="5.42578125" style="1" bestFit="1" customWidth="1"/>
    <col min="5383" max="5383" width="4.28515625" style="1" bestFit="1" customWidth="1"/>
    <col min="5384" max="5385" width="5" style="1" bestFit="1" customWidth="1"/>
    <col min="5386" max="5386" width="4" style="1" bestFit="1" customWidth="1"/>
    <col min="5387" max="5387" width="5.42578125" style="1" bestFit="1" customWidth="1"/>
    <col min="5388" max="5388" width="3" style="1" bestFit="1" customWidth="1"/>
    <col min="5389" max="5389" width="3.140625" style="1" bestFit="1" customWidth="1"/>
    <col min="5390" max="5392" width="5.42578125" style="1" bestFit="1" customWidth="1"/>
    <col min="5393" max="5393" width="5" style="1" customWidth="1"/>
    <col min="5394" max="5394" width="0" style="1" hidden="1" customWidth="1"/>
    <col min="5395" max="5395" width="3.140625" style="1" customWidth="1"/>
    <col min="5396" max="5396" width="5.42578125" style="1" bestFit="1" customWidth="1"/>
    <col min="5397" max="5397" width="4.28515625" style="1" customWidth="1"/>
    <col min="5398" max="5398" width="13" style="1" customWidth="1"/>
    <col min="5399" max="5399" width="15.28515625" style="1" bestFit="1" customWidth="1"/>
    <col min="5400" max="5400" width="9.7109375" style="1" customWidth="1"/>
    <col min="5401" max="5401" width="9.42578125" style="1" bestFit="1" customWidth="1"/>
    <col min="5402" max="5402" width="12.5703125" style="1" bestFit="1" customWidth="1"/>
    <col min="5403" max="5403" width="13.28515625" style="1" bestFit="1" customWidth="1"/>
    <col min="5404" max="5404" width="21.42578125" style="1" customWidth="1"/>
    <col min="5405" max="5627" width="9.140625" style="1"/>
    <col min="5628" max="5628" width="3.28515625" style="1" bestFit="1" customWidth="1"/>
    <col min="5629" max="5629" width="5" style="1" bestFit="1" customWidth="1"/>
    <col min="5630" max="5630" width="23.140625" style="1" customWidth="1"/>
    <col min="5631" max="5631" width="21.28515625" style="1" customWidth="1"/>
    <col min="5632" max="5632" width="3.140625" style="1" bestFit="1" customWidth="1"/>
    <col min="5633" max="5633" width="8.5703125" style="1" bestFit="1" customWidth="1"/>
    <col min="5634" max="5634" width="16.140625" style="1" customWidth="1"/>
    <col min="5635" max="5635" width="4" style="1" bestFit="1" customWidth="1"/>
    <col min="5636" max="5637" width="5" style="1" bestFit="1" customWidth="1"/>
    <col min="5638" max="5638" width="5.42578125" style="1" bestFit="1" customWidth="1"/>
    <col min="5639" max="5639" width="4.28515625" style="1" bestFit="1" customWidth="1"/>
    <col min="5640" max="5641" width="5" style="1" bestFit="1" customWidth="1"/>
    <col min="5642" max="5642" width="4" style="1" bestFit="1" customWidth="1"/>
    <col min="5643" max="5643" width="5.42578125" style="1" bestFit="1" customWidth="1"/>
    <col min="5644" max="5644" width="3" style="1" bestFit="1" customWidth="1"/>
    <col min="5645" max="5645" width="3.140625" style="1" bestFit="1" customWidth="1"/>
    <col min="5646" max="5648" width="5.42578125" style="1" bestFit="1" customWidth="1"/>
    <col min="5649" max="5649" width="5" style="1" customWidth="1"/>
    <col min="5650" max="5650" width="0" style="1" hidden="1" customWidth="1"/>
    <col min="5651" max="5651" width="3.140625" style="1" customWidth="1"/>
    <col min="5652" max="5652" width="5.42578125" style="1" bestFit="1" customWidth="1"/>
    <col min="5653" max="5653" width="4.28515625" style="1" customWidth="1"/>
    <col min="5654" max="5654" width="13" style="1" customWidth="1"/>
    <col min="5655" max="5655" width="15.28515625" style="1" bestFit="1" customWidth="1"/>
    <col min="5656" max="5656" width="9.7109375" style="1" customWidth="1"/>
    <col min="5657" max="5657" width="9.42578125" style="1" bestFit="1" customWidth="1"/>
    <col min="5658" max="5658" width="12.5703125" style="1" bestFit="1" customWidth="1"/>
    <col min="5659" max="5659" width="13.28515625" style="1" bestFit="1" customWidth="1"/>
    <col min="5660" max="5660" width="21.42578125" style="1" customWidth="1"/>
    <col min="5661" max="5883" width="9.140625" style="1"/>
    <col min="5884" max="5884" width="3.28515625" style="1" bestFit="1" customWidth="1"/>
    <col min="5885" max="5885" width="5" style="1" bestFit="1" customWidth="1"/>
    <col min="5886" max="5886" width="23.140625" style="1" customWidth="1"/>
    <col min="5887" max="5887" width="21.28515625" style="1" customWidth="1"/>
    <col min="5888" max="5888" width="3.140625" style="1" bestFit="1" customWidth="1"/>
    <col min="5889" max="5889" width="8.5703125" style="1" bestFit="1" customWidth="1"/>
    <col min="5890" max="5890" width="16.140625" style="1" customWidth="1"/>
    <col min="5891" max="5891" width="4" style="1" bestFit="1" customWidth="1"/>
    <col min="5892" max="5893" width="5" style="1" bestFit="1" customWidth="1"/>
    <col min="5894" max="5894" width="5.42578125" style="1" bestFit="1" customWidth="1"/>
    <col min="5895" max="5895" width="4.28515625" style="1" bestFit="1" customWidth="1"/>
    <col min="5896" max="5897" width="5" style="1" bestFit="1" customWidth="1"/>
    <col min="5898" max="5898" width="4" style="1" bestFit="1" customWidth="1"/>
    <col min="5899" max="5899" width="5.42578125" style="1" bestFit="1" customWidth="1"/>
    <col min="5900" max="5900" width="3" style="1" bestFit="1" customWidth="1"/>
    <col min="5901" max="5901" width="3.140625" style="1" bestFit="1" customWidth="1"/>
    <col min="5902" max="5904" width="5.42578125" style="1" bestFit="1" customWidth="1"/>
    <col min="5905" max="5905" width="5" style="1" customWidth="1"/>
    <col min="5906" max="5906" width="0" style="1" hidden="1" customWidth="1"/>
    <col min="5907" max="5907" width="3.140625" style="1" customWidth="1"/>
    <col min="5908" max="5908" width="5.42578125" style="1" bestFit="1" customWidth="1"/>
    <col min="5909" max="5909" width="4.28515625" style="1" customWidth="1"/>
    <col min="5910" max="5910" width="13" style="1" customWidth="1"/>
    <col min="5911" max="5911" width="15.28515625" style="1" bestFit="1" customWidth="1"/>
    <col min="5912" max="5912" width="9.7109375" style="1" customWidth="1"/>
    <col min="5913" max="5913" width="9.42578125" style="1" bestFit="1" customWidth="1"/>
    <col min="5914" max="5914" width="12.5703125" style="1" bestFit="1" customWidth="1"/>
    <col min="5915" max="5915" width="13.28515625" style="1" bestFit="1" customWidth="1"/>
    <col min="5916" max="5916" width="21.42578125" style="1" customWidth="1"/>
    <col min="5917" max="6139" width="9.140625" style="1"/>
    <col min="6140" max="6140" width="3.28515625" style="1" bestFit="1" customWidth="1"/>
    <col min="6141" max="6141" width="5" style="1" bestFit="1" customWidth="1"/>
    <col min="6142" max="6142" width="23.140625" style="1" customWidth="1"/>
    <col min="6143" max="6143" width="21.28515625" style="1" customWidth="1"/>
    <col min="6144" max="6144" width="3.140625" style="1" bestFit="1" customWidth="1"/>
    <col min="6145" max="6145" width="8.5703125" style="1" bestFit="1" customWidth="1"/>
    <col min="6146" max="6146" width="16.140625" style="1" customWidth="1"/>
    <col min="6147" max="6147" width="4" style="1" bestFit="1" customWidth="1"/>
    <col min="6148" max="6149" width="5" style="1" bestFit="1" customWidth="1"/>
    <col min="6150" max="6150" width="5.42578125" style="1" bestFit="1" customWidth="1"/>
    <col min="6151" max="6151" width="4.28515625" style="1" bestFit="1" customWidth="1"/>
    <col min="6152" max="6153" width="5" style="1" bestFit="1" customWidth="1"/>
    <col min="6154" max="6154" width="4" style="1" bestFit="1" customWidth="1"/>
    <col min="6155" max="6155" width="5.42578125" style="1" bestFit="1" customWidth="1"/>
    <col min="6156" max="6156" width="3" style="1" bestFit="1" customWidth="1"/>
    <col min="6157" max="6157" width="3.140625" style="1" bestFit="1" customWidth="1"/>
    <col min="6158" max="6160" width="5.42578125" style="1" bestFit="1" customWidth="1"/>
    <col min="6161" max="6161" width="5" style="1" customWidth="1"/>
    <col min="6162" max="6162" width="0" style="1" hidden="1" customWidth="1"/>
    <col min="6163" max="6163" width="3.140625" style="1" customWidth="1"/>
    <col min="6164" max="6164" width="5.42578125" style="1" bestFit="1" customWidth="1"/>
    <col min="6165" max="6165" width="4.28515625" style="1" customWidth="1"/>
    <col min="6166" max="6166" width="13" style="1" customWidth="1"/>
    <col min="6167" max="6167" width="15.28515625" style="1" bestFit="1" customWidth="1"/>
    <col min="6168" max="6168" width="9.7109375" style="1" customWidth="1"/>
    <col min="6169" max="6169" width="9.42578125" style="1" bestFit="1" customWidth="1"/>
    <col min="6170" max="6170" width="12.5703125" style="1" bestFit="1" customWidth="1"/>
    <col min="6171" max="6171" width="13.28515625" style="1" bestFit="1" customWidth="1"/>
    <col min="6172" max="6172" width="21.42578125" style="1" customWidth="1"/>
    <col min="6173" max="6395" width="9.140625" style="1"/>
    <col min="6396" max="6396" width="3.28515625" style="1" bestFit="1" customWidth="1"/>
    <col min="6397" max="6397" width="5" style="1" bestFit="1" customWidth="1"/>
    <col min="6398" max="6398" width="23.140625" style="1" customWidth="1"/>
    <col min="6399" max="6399" width="21.28515625" style="1" customWidth="1"/>
    <col min="6400" max="6400" width="3.140625" style="1" bestFit="1" customWidth="1"/>
    <col min="6401" max="6401" width="8.5703125" style="1" bestFit="1" customWidth="1"/>
    <col min="6402" max="6402" width="16.140625" style="1" customWidth="1"/>
    <col min="6403" max="6403" width="4" style="1" bestFit="1" customWidth="1"/>
    <col min="6404" max="6405" width="5" style="1" bestFit="1" customWidth="1"/>
    <col min="6406" max="6406" width="5.42578125" style="1" bestFit="1" customWidth="1"/>
    <col min="6407" max="6407" width="4.28515625" style="1" bestFit="1" customWidth="1"/>
    <col min="6408" max="6409" width="5" style="1" bestFit="1" customWidth="1"/>
    <col min="6410" max="6410" width="4" style="1" bestFit="1" customWidth="1"/>
    <col min="6411" max="6411" width="5.42578125" style="1" bestFit="1" customWidth="1"/>
    <col min="6412" max="6412" width="3" style="1" bestFit="1" customWidth="1"/>
    <col min="6413" max="6413" width="3.140625" style="1" bestFit="1" customWidth="1"/>
    <col min="6414" max="6416" width="5.42578125" style="1" bestFit="1" customWidth="1"/>
    <col min="6417" max="6417" width="5" style="1" customWidth="1"/>
    <col min="6418" max="6418" width="0" style="1" hidden="1" customWidth="1"/>
    <col min="6419" max="6419" width="3.140625" style="1" customWidth="1"/>
    <col min="6420" max="6420" width="5.42578125" style="1" bestFit="1" customWidth="1"/>
    <col min="6421" max="6421" width="4.28515625" style="1" customWidth="1"/>
    <col min="6422" max="6422" width="13" style="1" customWidth="1"/>
    <col min="6423" max="6423" width="15.28515625" style="1" bestFit="1" customWidth="1"/>
    <col min="6424" max="6424" width="9.7109375" style="1" customWidth="1"/>
    <col min="6425" max="6425" width="9.42578125" style="1" bestFit="1" customWidth="1"/>
    <col min="6426" max="6426" width="12.5703125" style="1" bestFit="1" customWidth="1"/>
    <col min="6427" max="6427" width="13.28515625" style="1" bestFit="1" customWidth="1"/>
    <col min="6428" max="6428" width="21.42578125" style="1" customWidth="1"/>
    <col min="6429" max="6651" width="9.140625" style="1"/>
    <col min="6652" max="6652" width="3.28515625" style="1" bestFit="1" customWidth="1"/>
    <col min="6653" max="6653" width="5" style="1" bestFit="1" customWidth="1"/>
    <col min="6654" max="6654" width="23.140625" style="1" customWidth="1"/>
    <col min="6655" max="6655" width="21.28515625" style="1" customWidth="1"/>
    <col min="6656" max="6656" width="3.140625" style="1" bestFit="1" customWidth="1"/>
    <col min="6657" max="6657" width="8.5703125" style="1" bestFit="1" customWidth="1"/>
    <col min="6658" max="6658" width="16.140625" style="1" customWidth="1"/>
    <col min="6659" max="6659" width="4" style="1" bestFit="1" customWidth="1"/>
    <col min="6660" max="6661" width="5" style="1" bestFit="1" customWidth="1"/>
    <col min="6662" max="6662" width="5.42578125" style="1" bestFit="1" customWidth="1"/>
    <col min="6663" max="6663" width="4.28515625" style="1" bestFit="1" customWidth="1"/>
    <col min="6664" max="6665" width="5" style="1" bestFit="1" customWidth="1"/>
    <col min="6666" max="6666" width="4" style="1" bestFit="1" customWidth="1"/>
    <col min="6667" max="6667" width="5.42578125" style="1" bestFit="1" customWidth="1"/>
    <col min="6668" max="6668" width="3" style="1" bestFit="1" customWidth="1"/>
    <col min="6669" max="6669" width="3.140625" style="1" bestFit="1" customWidth="1"/>
    <col min="6670" max="6672" width="5.42578125" style="1" bestFit="1" customWidth="1"/>
    <col min="6673" max="6673" width="5" style="1" customWidth="1"/>
    <col min="6674" max="6674" width="0" style="1" hidden="1" customWidth="1"/>
    <col min="6675" max="6675" width="3.140625" style="1" customWidth="1"/>
    <col min="6676" max="6676" width="5.42578125" style="1" bestFit="1" customWidth="1"/>
    <col min="6677" max="6677" width="4.28515625" style="1" customWidth="1"/>
    <col min="6678" max="6678" width="13" style="1" customWidth="1"/>
    <col min="6679" max="6679" width="15.28515625" style="1" bestFit="1" customWidth="1"/>
    <col min="6680" max="6680" width="9.7109375" style="1" customWidth="1"/>
    <col min="6681" max="6681" width="9.42578125" style="1" bestFit="1" customWidth="1"/>
    <col min="6682" max="6682" width="12.5703125" style="1" bestFit="1" customWidth="1"/>
    <col min="6683" max="6683" width="13.28515625" style="1" bestFit="1" customWidth="1"/>
    <col min="6684" max="6684" width="21.42578125" style="1" customWidth="1"/>
    <col min="6685" max="6907" width="9.140625" style="1"/>
    <col min="6908" max="6908" width="3.28515625" style="1" bestFit="1" customWidth="1"/>
    <col min="6909" max="6909" width="5" style="1" bestFit="1" customWidth="1"/>
    <col min="6910" max="6910" width="23.140625" style="1" customWidth="1"/>
    <col min="6911" max="6911" width="21.28515625" style="1" customWidth="1"/>
    <col min="6912" max="6912" width="3.140625" style="1" bestFit="1" customWidth="1"/>
    <col min="6913" max="6913" width="8.5703125" style="1" bestFit="1" customWidth="1"/>
    <col min="6914" max="6914" width="16.140625" style="1" customWidth="1"/>
    <col min="6915" max="6915" width="4" style="1" bestFit="1" customWidth="1"/>
    <col min="6916" max="6917" width="5" style="1" bestFit="1" customWidth="1"/>
    <col min="6918" max="6918" width="5.42578125" style="1" bestFit="1" customWidth="1"/>
    <col min="6919" max="6919" width="4.28515625" style="1" bestFit="1" customWidth="1"/>
    <col min="6920" max="6921" width="5" style="1" bestFit="1" customWidth="1"/>
    <col min="6922" max="6922" width="4" style="1" bestFit="1" customWidth="1"/>
    <col min="6923" max="6923" width="5.42578125" style="1" bestFit="1" customWidth="1"/>
    <col min="6924" max="6924" width="3" style="1" bestFit="1" customWidth="1"/>
    <col min="6925" max="6925" width="3.140625" style="1" bestFit="1" customWidth="1"/>
    <col min="6926" max="6928" width="5.42578125" style="1" bestFit="1" customWidth="1"/>
    <col min="6929" max="6929" width="5" style="1" customWidth="1"/>
    <col min="6930" max="6930" width="0" style="1" hidden="1" customWidth="1"/>
    <col min="6931" max="6931" width="3.140625" style="1" customWidth="1"/>
    <col min="6932" max="6932" width="5.42578125" style="1" bestFit="1" customWidth="1"/>
    <col min="6933" max="6933" width="4.28515625" style="1" customWidth="1"/>
    <col min="6934" max="6934" width="13" style="1" customWidth="1"/>
    <col min="6935" max="6935" width="15.28515625" style="1" bestFit="1" customWidth="1"/>
    <col min="6936" max="6936" width="9.7109375" style="1" customWidth="1"/>
    <col min="6937" max="6937" width="9.42578125" style="1" bestFit="1" customWidth="1"/>
    <col min="6938" max="6938" width="12.5703125" style="1" bestFit="1" customWidth="1"/>
    <col min="6939" max="6939" width="13.28515625" style="1" bestFit="1" customWidth="1"/>
    <col min="6940" max="6940" width="21.42578125" style="1" customWidth="1"/>
    <col min="6941" max="7163" width="9.140625" style="1"/>
    <col min="7164" max="7164" width="3.28515625" style="1" bestFit="1" customWidth="1"/>
    <col min="7165" max="7165" width="5" style="1" bestFit="1" customWidth="1"/>
    <col min="7166" max="7166" width="23.140625" style="1" customWidth="1"/>
    <col min="7167" max="7167" width="21.28515625" style="1" customWidth="1"/>
    <col min="7168" max="7168" width="3.140625" style="1" bestFit="1" customWidth="1"/>
    <col min="7169" max="7169" width="8.5703125" style="1" bestFit="1" customWidth="1"/>
    <col min="7170" max="7170" width="16.140625" style="1" customWidth="1"/>
    <col min="7171" max="7171" width="4" style="1" bestFit="1" customWidth="1"/>
    <col min="7172" max="7173" width="5" style="1" bestFit="1" customWidth="1"/>
    <col min="7174" max="7174" width="5.42578125" style="1" bestFit="1" customWidth="1"/>
    <col min="7175" max="7175" width="4.28515625" style="1" bestFit="1" customWidth="1"/>
    <col min="7176" max="7177" width="5" style="1" bestFit="1" customWidth="1"/>
    <col min="7178" max="7178" width="4" style="1" bestFit="1" customWidth="1"/>
    <col min="7179" max="7179" width="5.42578125" style="1" bestFit="1" customWidth="1"/>
    <col min="7180" max="7180" width="3" style="1" bestFit="1" customWidth="1"/>
    <col min="7181" max="7181" width="3.140625" style="1" bestFit="1" customWidth="1"/>
    <col min="7182" max="7184" width="5.42578125" style="1" bestFit="1" customWidth="1"/>
    <col min="7185" max="7185" width="5" style="1" customWidth="1"/>
    <col min="7186" max="7186" width="0" style="1" hidden="1" customWidth="1"/>
    <col min="7187" max="7187" width="3.140625" style="1" customWidth="1"/>
    <col min="7188" max="7188" width="5.42578125" style="1" bestFit="1" customWidth="1"/>
    <col min="7189" max="7189" width="4.28515625" style="1" customWidth="1"/>
    <col min="7190" max="7190" width="13" style="1" customWidth="1"/>
    <col min="7191" max="7191" width="15.28515625" style="1" bestFit="1" customWidth="1"/>
    <col min="7192" max="7192" width="9.7109375" style="1" customWidth="1"/>
    <col min="7193" max="7193" width="9.42578125" style="1" bestFit="1" customWidth="1"/>
    <col min="7194" max="7194" width="12.5703125" style="1" bestFit="1" customWidth="1"/>
    <col min="7195" max="7195" width="13.28515625" style="1" bestFit="1" customWidth="1"/>
    <col min="7196" max="7196" width="21.42578125" style="1" customWidth="1"/>
    <col min="7197" max="7419" width="9.140625" style="1"/>
    <col min="7420" max="7420" width="3.28515625" style="1" bestFit="1" customWidth="1"/>
    <col min="7421" max="7421" width="5" style="1" bestFit="1" customWidth="1"/>
    <col min="7422" max="7422" width="23.140625" style="1" customWidth="1"/>
    <col min="7423" max="7423" width="21.28515625" style="1" customWidth="1"/>
    <col min="7424" max="7424" width="3.140625" style="1" bestFit="1" customWidth="1"/>
    <col min="7425" max="7425" width="8.5703125" style="1" bestFit="1" customWidth="1"/>
    <col min="7426" max="7426" width="16.140625" style="1" customWidth="1"/>
    <col min="7427" max="7427" width="4" style="1" bestFit="1" customWidth="1"/>
    <col min="7428" max="7429" width="5" style="1" bestFit="1" customWidth="1"/>
    <col min="7430" max="7430" width="5.42578125" style="1" bestFit="1" customWidth="1"/>
    <col min="7431" max="7431" width="4.28515625" style="1" bestFit="1" customWidth="1"/>
    <col min="7432" max="7433" width="5" style="1" bestFit="1" customWidth="1"/>
    <col min="7434" max="7434" width="4" style="1" bestFit="1" customWidth="1"/>
    <col min="7435" max="7435" width="5.42578125" style="1" bestFit="1" customWidth="1"/>
    <col min="7436" max="7436" width="3" style="1" bestFit="1" customWidth="1"/>
    <col min="7437" max="7437" width="3.140625" style="1" bestFit="1" customWidth="1"/>
    <col min="7438" max="7440" width="5.42578125" style="1" bestFit="1" customWidth="1"/>
    <col min="7441" max="7441" width="5" style="1" customWidth="1"/>
    <col min="7442" max="7442" width="0" style="1" hidden="1" customWidth="1"/>
    <col min="7443" max="7443" width="3.140625" style="1" customWidth="1"/>
    <col min="7444" max="7444" width="5.42578125" style="1" bestFit="1" customWidth="1"/>
    <col min="7445" max="7445" width="4.28515625" style="1" customWidth="1"/>
    <col min="7446" max="7446" width="13" style="1" customWidth="1"/>
    <col min="7447" max="7447" width="15.28515625" style="1" bestFit="1" customWidth="1"/>
    <col min="7448" max="7448" width="9.7109375" style="1" customWidth="1"/>
    <col min="7449" max="7449" width="9.42578125" style="1" bestFit="1" customWidth="1"/>
    <col min="7450" max="7450" width="12.5703125" style="1" bestFit="1" customWidth="1"/>
    <col min="7451" max="7451" width="13.28515625" style="1" bestFit="1" customWidth="1"/>
    <col min="7452" max="7452" width="21.42578125" style="1" customWidth="1"/>
    <col min="7453" max="7675" width="9.140625" style="1"/>
    <col min="7676" max="7676" width="3.28515625" style="1" bestFit="1" customWidth="1"/>
    <col min="7677" max="7677" width="5" style="1" bestFit="1" customWidth="1"/>
    <col min="7678" max="7678" width="23.140625" style="1" customWidth="1"/>
    <col min="7679" max="7679" width="21.28515625" style="1" customWidth="1"/>
    <col min="7680" max="7680" width="3.140625" style="1" bestFit="1" customWidth="1"/>
    <col min="7681" max="7681" width="8.5703125" style="1" bestFit="1" customWidth="1"/>
    <col min="7682" max="7682" width="16.140625" style="1" customWidth="1"/>
    <col min="7683" max="7683" width="4" style="1" bestFit="1" customWidth="1"/>
    <col min="7684" max="7685" width="5" style="1" bestFit="1" customWidth="1"/>
    <col min="7686" max="7686" width="5.42578125" style="1" bestFit="1" customWidth="1"/>
    <col min="7687" max="7687" width="4.28515625" style="1" bestFit="1" customWidth="1"/>
    <col min="7688" max="7689" width="5" style="1" bestFit="1" customWidth="1"/>
    <col min="7690" max="7690" width="4" style="1" bestFit="1" customWidth="1"/>
    <col min="7691" max="7691" width="5.42578125" style="1" bestFit="1" customWidth="1"/>
    <col min="7692" max="7692" width="3" style="1" bestFit="1" customWidth="1"/>
    <col min="7693" max="7693" width="3.140625" style="1" bestFit="1" customWidth="1"/>
    <col min="7694" max="7696" width="5.42578125" style="1" bestFit="1" customWidth="1"/>
    <col min="7697" max="7697" width="5" style="1" customWidth="1"/>
    <col min="7698" max="7698" width="0" style="1" hidden="1" customWidth="1"/>
    <col min="7699" max="7699" width="3.140625" style="1" customWidth="1"/>
    <col min="7700" max="7700" width="5.42578125" style="1" bestFit="1" customWidth="1"/>
    <col min="7701" max="7701" width="4.28515625" style="1" customWidth="1"/>
    <col min="7702" max="7702" width="13" style="1" customWidth="1"/>
    <col min="7703" max="7703" width="15.28515625" style="1" bestFit="1" customWidth="1"/>
    <col min="7704" max="7704" width="9.7109375" style="1" customWidth="1"/>
    <col min="7705" max="7705" width="9.42578125" style="1" bestFit="1" customWidth="1"/>
    <col min="7706" max="7706" width="12.5703125" style="1" bestFit="1" customWidth="1"/>
    <col min="7707" max="7707" width="13.28515625" style="1" bestFit="1" customWidth="1"/>
    <col min="7708" max="7708" width="21.42578125" style="1" customWidth="1"/>
    <col min="7709" max="7931" width="9.140625" style="1"/>
    <col min="7932" max="7932" width="3.28515625" style="1" bestFit="1" customWidth="1"/>
    <col min="7933" max="7933" width="5" style="1" bestFit="1" customWidth="1"/>
    <col min="7934" max="7934" width="23.140625" style="1" customWidth="1"/>
    <col min="7935" max="7935" width="21.28515625" style="1" customWidth="1"/>
    <col min="7936" max="7936" width="3.140625" style="1" bestFit="1" customWidth="1"/>
    <col min="7937" max="7937" width="8.5703125" style="1" bestFit="1" customWidth="1"/>
    <col min="7938" max="7938" width="16.140625" style="1" customWidth="1"/>
    <col min="7939" max="7939" width="4" style="1" bestFit="1" customWidth="1"/>
    <col min="7940" max="7941" width="5" style="1" bestFit="1" customWidth="1"/>
    <col min="7942" max="7942" width="5.42578125" style="1" bestFit="1" customWidth="1"/>
    <col min="7943" max="7943" width="4.28515625" style="1" bestFit="1" customWidth="1"/>
    <col min="7944" max="7945" width="5" style="1" bestFit="1" customWidth="1"/>
    <col min="7946" max="7946" width="4" style="1" bestFit="1" customWidth="1"/>
    <col min="7947" max="7947" width="5.42578125" style="1" bestFit="1" customWidth="1"/>
    <col min="7948" max="7948" width="3" style="1" bestFit="1" customWidth="1"/>
    <col min="7949" max="7949" width="3.140625" style="1" bestFit="1" customWidth="1"/>
    <col min="7950" max="7952" width="5.42578125" style="1" bestFit="1" customWidth="1"/>
    <col min="7953" max="7953" width="5" style="1" customWidth="1"/>
    <col min="7954" max="7954" width="0" style="1" hidden="1" customWidth="1"/>
    <col min="7955" max="7955" width="3.140625" style="1" customWidth="1"/>
    <col min="7956" max="7956" width="5.42578125" style="1" bestFit="1" customWidth="1"/>
    <col min="7957" max="7957" width="4.28515625" style="1" customWidth="1"/>
    <col min="7958" max="7958" width="13" style="1" customWidth="1"/>
    <col min="7959" max="7959" width="15.28515625" style="1" bestFit="1" customWidth="1"/>
    <col min="7960" max="7960" width="9.7109375" style="1" customWidth="1"/>
    <col min="7961" max="7961" width="9.42578125" style="1" bestFit="1" customWidth="1"/>
    <col min="7962" max="7962" width="12.5703125" style="1" bestFit="1" customWidth="1"/>
    <col min="7963" max="7963" width="13.28515625" style="1" bestFit="1" customWidth="1"/>
    <col min="7964" max="7964" width="21.42578125" style="1" customWidth="1"/>
    <col min="7965" max="8187" width="9.140625" style="1"/>
    <col min="8188" max="8188" width="3.28515625" style="1" bestFit="1" customWidth="1"/>
    <col min="8189" max="8189" width="5" style="1" bestFit="1" customWidth="1"/>
    <col min="8190" max="8190" width="23.140625" style="1" customWidth="1"/>
    <col min="8191" max="8191" width="21.28515625" style="1" customWidth="1"/>
    <col min="8192" max="8192" width="3.140625" style="1" bestFit="1" customWidth="1"/>
    <col min="8193" max="8193" width="8.5703125" style="1" bestFit="1" customWidth="1"/>
    <col min="8194" max="8194" width="16.140625" style="1" customWidth="1"/>
    <col min="8195" max="8195" width="4" style="1" bestFit="1" customWidth="1"/>
    <col min="8196" max="8197" width="5" style="1" bestFit="1" customWidth="1"/>
    <col min="8198" max="8198" width="5.42578125" style="1" bestFit="1" customWidth="1"/>
    <col min="8199" max="8199" width="4.28515625" style="1" bestFit="1" customWidth="1"/>
    <col min="8200" max="8201" width="5" style="1" bestFit="1" customWidth="1"/>
    <col min="8202" max="8202" width="4" style="1" bestFit="1" customWidth="1"/>
    <col min="8203" max="8203" width="5.42578125" style="1" bestFit="1" customWidth="1"/>
    <col min="8204" max="8204" width="3" style="1" bestFit="1" customWidth="1"/>
    <col min="8205" max="8205" width="3.140625" style="1" bestFit="1" customWidth="1"/>
    <col min="8206" max="8208" width="5.42578125" style="1" bestFit="1" customWidth="1"/>
    <col min="8209" max="8209" width="5" style="1" customWidth="1"/>
    <col min="8210" max="8210" width="0" style="1" hidden="1" customWidth="1"/>
    <col min="8211" max="8211" width="3.140625" style="1" customWidth="1"/>
    <col min="8212" max="8212" width="5.42578125" style="1" bestFit="1" customWidth="1"/>
    <col min="8213" max="8213" width="4.28515625" style="1" customWidth="1"/>
    <col min="8214" max="8214" width="13" style="1" customWidth="1"/>
    <col min="8215" max="8215" width="15.28515625" style="1" bestFit="1" customWidth="1"/>
    <col min="8216" max="8216" width="9.7109375" style="1" customWidth="1"/>
    <col min="8217" max="8217" width="9.42578125" style="1" bestFit="1" customWidth="1"/>
    <col min="8218" max="8218" width="12.5703125" style="1" bestFit="1" customWidth="1"/>
    <col min="8219" max="8219" width="13.28515625" style="1" bestFit="1" customWidth="1"/>
    <col min="8220" max="8220" width="21.42578125" style="1" customWidth="1"/>
    <col min="8221" max="8443" width="9.140625" style="1"/>
    <col min="8444" max="8444" width="3.28515625" style="1" bestFit="1" customWidth="1"/>
    <col min="8445" max="8445" width="5" style="1" bestFit="1" customWidth="1"/>
    <col min="8446" max="8446" width="23.140625" style="1" customWidth="1"/>
    <col min="8447" max="8447" width="21.28515625" style="1" customWidth="1"/>
    <col min="8448" max="8448" width="3.140625" style="1" bestFit="1" customWidth="1"/>
    <col min="8449" max="8449" width="8.5703125" style="1" bestFit="1" customWidth="1"/>
    <col min="8450" max="8450" width="16.140625" style="1" customWidth="1"/>
    <col min="8451" max="8451" width="4" style="1" bestFit="1" customWidth="1"/>
    <col min="8452" max="8453" width="5" style="1" bestFit="1" customWidth="1"/>
    <col min="8454" max="8454" width="5.42578125" style="1" bestFit="1" customWidth="1"/>
    <col min="8455" max="8455" width="4.28515625" style="1" bestFit="1" customWidth="1"/>
    <col min="8456" max="8457" width="5" style="1" bestFit="1" customWidth="1"/>
    <col min="8458" max="8458" width="4" style="1" bestFit="1" customWidth="1"/>
    <col min="8459" max="8459" width="5.42578125" style="1" bestFit="1" customWidth="1"/>
    <col min="8460" max="8460" width="3" style="1" bestFit="1" customWidth="1"/>
    <col min="8461" max="8461" width="3.140625" style="1" bestFit="1" customWidth="1"/>
    <col min="8462" max="8464" width="5.42578125" style="1" bestFit="1" customWidth="1"/>
    <col min="8465" max="8465" width="5" style="1" customWidth="1"/>
    <col min="8466" max="8466" width="0" style="1" hidden="1" customWidth="1"/>
    <col min="8467" max="8467" width="3.140625" style="1" customWidth="1"/>
    <col min="8468" max="8468" width="5.42578125" style="1" bestFit="1" customWidth="1"/>
    <col min="8469" max="8469" width="4.28515625" style="1" customWidth="1"/>
    <col min="8470" max="8470" width="13" style="1" customWidth="1"/>
    <col min="8471" max="8471" width="15.28515625" style="1" bestFit="1" customWidth="1"/>
    <col min="8472" max="8472" width="9.7109375" style="1" customWidth="1"/>
    <col min="8473" max="8473" width="9.42578125" style="1" bestFit="1" customWidth="1"/>
    <col min="8474" max="8474" width="12.5703125" style="1" bestFit="1" customWidth="1"/>
    <col min="8475" max="8475" width="13.28515625" style="1" bestFit="1" customWidth="1"/>
    <col min="8476" max="8476" width="21.42578125" style="1" customWidth="1"/>
    <col min="8477" max="8699" width="9.140625" style="1"/>
    <col min="8700" max="8700" width="3.28515625" style="1" bestFit="1" customWidth="1"/>
    <col min="8701" max="8701" width="5" style="1" bestFit="1" customWidth="1"/>
    <col min="8702" max="8702" width="23.140625" style="1" customWidth="1"/>
    <col min="8703" max="8703" width="21.28515625" style="1" customWidth="1"/>
    <col min="8704" max="8704" width="3.140625" style="1" bestFit="1" customWidth="1"/>
    <col min="8705" max="8705" width="8.5703125" style="1" bestFit="1" customWidth="1"/>
    <col min="8706" max="8706" width="16.140625" style="1" customWidth="1"/>
    <col min="8707" max="8707" width="4" style="1" bestFit="1" customWidth="1"/>
    <col min="8708" max="8709" width="5" style="1" bestFit="1" customWidth="1"/>
    <col min="8710" max="8710" width="5.42578125" style="1" bestFit="1" customWidth="1"/>
    <col min="8711" max="8711" width="4.28515625" style="1" bestFit="1" customWidth="1"/>
    <col min="8712" max="8713" width="5" style="1" bestFit="1" customWidth="1"/>
    <col min="8714" max="8714" width="4" style="1" bestFit="1" customWidth="1"/>
    <col min="8715" max="8715" width="5.42578125" style="1" bestFit="1" customWidth="1"/>
    <col min="8716" max="8716" width="3" style="1" bestFit="1" customWidth="1"/>
    <col min="8717" max="8717" width="3.140625" style="1" bestFit="1" customWidth="1"/>
    <col min="8718" max="8720" width="5.42578125" style="1" bestFit="1" customWidth="1"/>
    <col min="8721" max="8721" width="5" style="1" customWidth="1"/>
    <col min="8722" max="8722" width="0" style="1" hidden="1" customWidth="1"/>
    <col min="8723" max="8723" width="3.140625" style="1" customWidth="1"/>
    <col min="8724" max="8724" width="5.42578125" style="1" bestFit="1" customWidth="1"/>
    <col min="8725" max="8725" width="4.28515625" style="1" customWidth="1"/>
    <col min="8726" max="8726" width="13" style="1" customWidth="1"/>
    <col min="8727" max="8727" width="15.28515625" style="1" bestFit="1" customWidth="1"/>
    <col min="8728" max="8728" width="9.7109375" style="1" customWidth="1"/>
    <col min="8729" max="8729" width="9.42578125" style="1" bestFit="1" customWidth="1"/>
    <col min="8730" max="8730" width="12.5703125" style="1" bestFit="1" customWidth="1"/>
    <col min="8731" max="8731" width="13.28515625" style="1" bestFit="1" customWidth="1"/>
    <col min="8732" max="8732" width="21.42578125" style="1" customWidth="1"/>
    <col min="8733" max="8955" width="9.140625" style="1"/>
    <col min="8956" max="8956" width="3.28515625" style="1" bestFit="1" customWidth="1"/>
    <col min="8957" max="8957" width="5" style="1" bestFit="1" customWidth="1"/>
    <col min="8958" max="8958" width="23.140625" style="1" customWidth="1"/>
    <col min="8959" max="8959" width="21.28515625" style="1" customWidth="1"/>
    <col min="8960" max="8960" width="3.140625" style="1" bestFit="1" customWidth="1"/>
    <col min="8961" max="8961" width="8.5703125" style="1" bestFit="1" customWidth="1"/>
    <col min="8962" max="8962" width="16.140625" style="1" customWidth="1"/>
    <col min="8963" max="8963" width="4" style="1" bestFit="1" customWidth="1"/>
    <col min="8964" max="8965" width="5" style="1" bestFit="1" customWidth="1"/>
    <col min="8966" max="8966" width="5.42578125" style="1" bestFit="1" customWidth="1"/>
    <col min="8967" max="8967" width="4.28515625" style="1" bestFit="1" customWidth="1"/>
    <col min="8968" max="8969" width="5" style="1" bestFit="1" customWidth="1"/>
    <col min="8970" max="8970" width="4" style="1" bestFit="1" customWidth="1"/>
    <col min="8971" max="8971" width="5.42578125" style="1" bestFit="1" customWidth="1"/>
    <col min="8972" max="8972" width="3" style="1" bestFit="1" customWidth="1"/>
    <col min="8973" max="8973" width="3.140625" style="1" bestFit="1" customWidth="1"/>
    <col min="8974" max="8976" width="5.42578125" style="1" bestFit="1" customWidth="1"/>
    <col min="8977" max="8977" width="5" style="1" customWidth="1"/>
    <col min="8978" max="8978" width="0" style="1" hidden="1" customWidth="1"/>
    <col min="8979" max="8979" width="3.140625" style="1" customWidth="1"/>
    <col min="8980" max="8980" width="5.42578125" style="1" bestFit="1" customWidth="1"/>
    <col min="8981" max="8981" width="4.28515625" style="1" customWidth="1"/>
    <col min="8982" max="8982" width="13" style="1" customWidth="1"/>
    <col min="8983" max="8983" width="15.28515625" style="1" bestFit="1" customWidth="1"/>
    <col min="8984" max="8984" width="9.7109375" style="1" customWidth="1"/>
    <col min="8985" max="8985" width="9.42578125" style="1" bestFit="1" customWidth="1"/>
    <col min="8986" max="8986" width="12.5703125" style="1" bestFit="1" customWidth="1"/>
    <col min="8987" max="8987" width="13.28515625" style="1" bestFit="1" customWidth="1"/>
    <col min="8988" max="8988" width="21.42578125" style="1" customWidth="1"/>
    <col min="8989" max="9211" width="9.140625" style="1"/>
    <col min="9212" max="9212" width="3.28515625" style="1" bestFit="1" customWidth="1"/>
    <col min="9213" max="9213" width="5" style="1" bestFit="1" customWidth="1"/>
    <col min="9214" max="9214" width="23.140625" style="1" customWidth="1"/>
    <col min="9215" max="9215" width="21.28515625" style="1" customWidth="1"/>
    <col min="9216" max="9216" width="3.140625" style="1" bestFit="1" customWidth="1"/>
    <col min="9217" max="9217" width="8.5703125" style="1" bestFit="1" customWidth="1"/>
    <col min="9218" max="9218" width="16.140625" style="1" customWidth="1"/>
    <col min="9219" max="9219" width="4" style="1" bestFit="1" customWidth="1"/>
    <col min="9220" max="9221" width="5" style="1" bestFit="1" customWidth="1"/>
    <col min="9222" max="9222" width="5.42578125" style="1" bestFit="1" customWidth="1"/>
    <col min="9223" max="9223" width="4.28515625" style="1" bestFit="1" customWidth="1"/>
    <col min="9224" max="9225" width="5" style="1" bestFit="1" customWidth="1"/>
    <col min="9226" max="9226" width="4" style="1" bestFit="1" customWidth="1"/>
    <col min="9227" max="9227" width="5.42578125" style="1" bestFit="1" customWidth="1"/>
    <col min="9228" max="9228" width="3" style="1" bestFit="1" customWidth="1"/>
    <col min="9229" max="9229" width="3.140625" style="1" bestFit="1" customWidth="1"/>
    <col min="9230" max="9232" width="5.42578125" style="1" bestFit="1" customWidth="1"/>
    <col min="9233" max="9233" width="5" style="1" customWidth="1"/>
    <col min="9234" max="9234" width="0" style="1" hidden="1" customWidth="1"/>
    <col min="9235" max="9235" width="3.140625" style="1" customWidth="1"/>
    <col min="9236" max="9236" width="5.42578125" style="1" bestFit="1" customWidth="1"/>
    <col min="9237" max="9237" width="4.28515625" style="1" customWidth="1"/>
    <col min="9238" max="9238" width="13" style="1" customWidth="1"/>
    <col min="9239" max="9239" width="15.28515625" style="1" bestFit="1" customWidth="1"/>
    <col min="9240" max="9240" width="9.7109375" style="1" customWidth="1"/>
    <col min="9241" max="9241" width="9.42578125" style="1" bestFit="1" customWidth="1"/>
    <col min="9242" max="9242" width="12.5703125" style="1" bestFit="1" customWidth="1"/>
    <col min="9243" max="9243" width="13.28515625" style="1" bestFit="1" customWidth="1"/>
    <col min="9244" max="9244" width="21.42578125" style="1" customWidth="1"/>
    <col min="9245" max="9467" width="9.140625" style="1"/>
    <col min="9468" max="9468" width="3.28515625" style="1" bestFit="1" customWidth="1"/>
    <col min="9469" max="9469" width="5" style="1" bestFit="1" customWidth="1"/>
    <col min="9470" max="9470" width="23.140625" style="1" customWidth="1"/>
    <col min="9471" max="9471" width="21.28515625" style="1" customWidth="1"/>
    <col min="9472" max="9472" width="3.140625" style="1" bestFit="1" customWidth="1"/>
    <col min="9473" max="9473" width="8.5703125" style="1" bestFit="1" customWidth="1"/>
    <col min="9474" max="9474" width="16.140625" style="1" customWidth="1"/>
    <col min="9475" max="9475" width="4" style="1" bestFit="1" customWidth="1"/>
    <col min="9476" max="9477" width="5" style="1" bestFit="1" customWidth="1"/>
    <col min="9478" max="9478" width="5.42578125" style="1" bestFit="1" customWidth="1"/>
    <col min="9479" max="9479" width="4.28515625" style="1" bestFit="1" customWidth="1"/>
    <col min="9480" max="9481" width="5" style="1" bestFit="1" customWidth="1"/>
    <col min="9482" max="9482" width="4" style="1" bestFit="1" customWidth="1"/>
    <col min="9483" max="9483" width="5.42578125" style="1" bestFit="1" customWidth="1"/>
    <col min="9484" max="9484" width="3" style="1" bestFit="1" customWidth="1"/>
    <col min="9485" max="9485" width="3.140625" style="1" bestFit="1" customWidth="1"/>
    <col min="9486" max="9488" width="5.42578125" style="1" bestFit="1" customWidth="1"/>
    <col min="9489" max="9489" width="5" style="1" customWidth="1"/>
    <col min="9490" max="9490" width="0" style="1" hidden="1" customWidth="1"/>
    <col min="9491" max="9491" width="3.140625" style="1" customWidth="1"/>
    <col min="9492" max="9492" width="5.42578125" style="1" bestFit="1" customWidth="1"/>
    <col min="9493" max="9493" width="4.28515625" style="1" customWidth="1"/>
    <col min="9494" max="9494" width="13" style="1" customWidth="1"/>
    <col min="9495" max="9495" width="15.28515625" style="1" bestFit="1" customWidth="1"/>
    <col min="9496" max="9496" width="9.7109375" style="1" customWidth="1"/>
    <col min="9497" max="9497" width="9.42578125" style="1" bestFit="1" customWidth="1"/>
    <col min="9498" max="9498" width="12.5703125" style="1" bestFit="1" customWidth="1"/>
    <col min="9499" max="9499" width="13.28515625" style="1" bestFit="1" customWidth="1"/>
    <col min="9500" max="9500" width="21.42578125" style="1" customWidth="1"/>
    <col min="9501" max="9723" width="9.140625" style="1"/>
    <col min="9724" max="9724" width="3.28515625" style="1" bestFit="1" customWidth="1"/>
    <col min="9725" max="9725" width="5" style="1" bestFit="1" customWidth="1"/>
    <col min="9726" max="9726" width="23.140625" style="1" customWidth="1"/>
    <col min="9727" max="9727" width="21.28515625" style="1" customWidth="1"/>
    <col min="9728" max="9728" width="3.140625" style="1" bestFit="1" customWidth="1"/>
    <col min="9729" max="9729" width="8.5703125" style="1" bestFit="1" customWidth="1"/>
    <col min="9730" max="9730" width="16.140625" style="1" customWidth="1"/>
    <col min="9731" max="9731" width="4" style="1" bestFit="1" customWidth="1"/>
    <col min="9732" max="9733" width="5" style="1" bestFit="1" customWidth="1"/>
    <col min="9734" max="9734" width="5.42578125" style="1" bestFit="1" customWidth="1"/>
    <col min="9735" max="9735" width="4.28515625" style="1" bestFit="1" customWidth="1"/>
    <col min="9736" max="9737" width="5" style="1" bestFit="1" customWidth="1"/>
    <col min="9738" max="9738" width="4" style="1" bestFit="1" customWidth="1"/>
    <col min="9739" max="9739" width="5.42578125" style="1" bestFit="1" customWidth="1"/>
    <col min="9740" max="9740" width="3" style="1" bestFit="1" customWidth="1"/>
    <col min="9741" max="9741" width="3.140625" style="1" bestFit="1" customWidth="1"/>
    <col min="9742" max="9744" width="5.42578125" style="1" bestFit="1" customWidth="1"/>
    <col min="9745" max="9745" width="5" style="1" customWidth="1"/>
    <col min="9746" max="9746" width="0" style="1" hidden="1" customWidth="1"/>
    <col min="9747" max="9747" width="3.140625" style="1" customWidth="1"/>
    <col min="9748" max="9748" width="5.42578125" style="1" bestFit="1" customWidth="1"/>
    <col min="9749" max="9749" width="4.28515625" style="1" customWidth="1"/>
    <col min="9750" max="9750" width="13" style="1" customWidth="1"/>
    <col min="9751" max="9751" width="15.28515625" style="1" bestFit="1" customWidth="1"/>
    <col min="9752" max="9752" width="9.7109375" style="1" customWidth="1"/>
    <col min="9753" max="9753" width="9.42578125" style="1" bestFit="1" customWidth="1"/>
    <col min="9754" max="9754" width="12.5703125" style="1" bestFit="1" customWidth="1"/>
    <col min="9755" max="9755" width="13.28515625" style="1" bestFit="1" customWidth="1"/>
    <col min="9756" max="9756" width="21.42578125" style="1" customWidth="1"/>
    <col min="9757" max="9979" width="9.140625" style="1"/>
    <col min="9980" max="9980" width="3.28515625" style="1" bestFit="1" customWidth="1"/>
    <col min="9981" max="9981" width="5" style="1" bestFit="1" customWidth="1"/>
    <col min="9982" max="9982" width="23.140625" style="1" customWidth="1"/>
    <col min="9983" max="9983" width="21.28515625" style="1" customWidth="1"/>
    <col min="9984" max="9984" width="3.140625" style="1" bestFit="1" customWidth="1"/>
    <col min="9985" max="9985" width="8.5703125" style="1" bestFit="1" customWidth="1"/>
    <col min="9986" max="9986" width="16.140625" style="1" customWidth="1"/>
    <col min="9987" max="9987" width="4" style="1" bestFit="1" customWidth="1"/>
    <col min="9988" max="9989" width="5" style="1" bestFit="1" customWidth="1"/>
    <col min="9990" max="9990" width="5.42578125" style="1" bestFit="1" customWidth="1"/>
    <col min="9991" max="9991" width="4.28515625" style="1" bestFit="1" customWidth="1"/>
    <col min="9992" max="9993" width="5" style="1" bestFit="1" customWidth="1"/>
    <col min="9994" max="9994" width="4" style="1" bestFit="1" customWidth="1"/>
    <col min="9995" max="9995" width="5.42578125" style="1" bestFit="1" customWidth="1"/>
    <col min="9996" max="9996" width="3" style="1" bestFit="1" customWidth="1"/>
    <col min="9997" max="9997" width="3.140625" style="1" bestFit="1" customWidth="1"/>
    <col min="9998" max="10000" width="5.42578125" style="1" bestFit="1" customWidth="1"/>
    <col min="10001" max="10001" width="5" style="1" customWidth="1"/>
    <col min="10002" max="10002" width="0" style="1" hidden="1" customWidth="1"/>
    <col min="10003" max="10003" width="3.140625" style="1" customWidth="1"/>
    <col min="10004" max="10004" width="5.42578125" style="1" bestFit="1" customWidth="1"/>
    <col min="10005" max="10005" width="4.28515625" style="1" customWidth="1"/>
    <col min="10006" max="10006" width="13" style="1" customWidth="1"/>
    <col min="10007" max="10007" width="15.28515625" style="1" bestFit="1" customWidth="1"/>
    <col min="10008" max="10008" width="9.7109375" style="1" customWidth="1"/>
    <col min="10009" max="10009" width="9.42578125" style="1" bestFit="1" customWidth="1"/>
    <col min="10010" max="10010" width="12.5703125" style="1" bestFit="1" customWidth="1"/>
    <col min="10011" max="10011" width="13.28515625" style="1" bestFit="1" customWidth="1"/>
    <col min="10012" max="10012" width="21.42578125" style="1" customWidth="1"/>
    <col min="10013" max="10235" width="9.140625" style="1"/>
    <col min="10236" max="10236" width="3.28515625" style="1" bestFit="1" customWidth="1"/>
    <col min="10237" max="10237" width="5" style="1" bestFit="1" customWidth="1"/>
    <col min="10238" max="10238" width="23.140625" style="1" customWidth="1"/>
    <col min="10239" max="10239" width="21.28515625" style="1" customWidth="1"/>
    <col min="10240" max="10240" width="3.140625" style="1" bestFit="1" customWidth="1"/>
    <col min="10241" max="10241" width="8.5703125" style="1" bestFit="1" customWidth="1"/>
    <col min="10242" max="10242" width="16.140625" style="1" customWidth="1"/>
    <col min="10243" max="10243" width="4" style="1" bestFit="1" customWidth="1"/>
    <col min="10244" max="10245" width="5" style="1" bestFit="1" customWidth="1"/>
    <col min="10246" max="10246" width="5.42578125" style="1" bestFit="1" customWidth="1"/>
    <col min="10247" max="10247" width="4.28515625" style="1" bestFit="1" customWidth="1"/>
    <col min="10248" max="10249" width="5" style="1" bestFit="1" customWidth="1"/>
    <col min="10250" max="10250" width="4" style="1" bestFit="1" customWidth="1"/>
    <col min="10251" max="10251" width="5.42578125" style="1" bestFit="1" customWidth="1"/>
    <col min="10252" max="10252" width="3" style="1" bestFit="1" customWidth="1"/>
    <col min="10253" max="10253" width="3.140625" style="1" bestFit="1" customWidth="1"/>
    <col min="10254" max="10256" width="5.42578125" style="1" bestFit="1" customWidth="1"/>
    <col min="10257" max="10257" width="5" style="1" customWidth="1"/>
    <col min="10258" max="10258" width="0" style="1" hidden="1" customWidth="1"/>
    <col min="10259" max="10259" width="3.140625" style="1" customWidth="1"/>
    <col min="10260" max="10260" width="5.42578125" style="1" bestFit="1" customWidth="1"/>
    <col min="10261" max="10261" width="4.28515625" style="1" customWidth="1"/>
    <col min="10262" max="10262" width="13" style="1" customWidth="1"/>
    <col min="10263" max="10263" width="15.28515625" style="1" bestFit="1" customWidth="1"/>
    <col min="10264" max="10264" width="9.7109375" style="1" customWidth="1"/>
    <col min="10265" max="10265" width="9.42578125" style="1" bestFit="1" customWidth="1"/>
    <col min="10266" max="10266" width="12.5703125" style="1" bestFit="1" customWidth="1"/>
    <col min="10267" max="10267" width="13.28515625" style="1" bestFit="1" customWidth="1"/>
    <col min="10268" max="10268" width="21.42578125" style="1" customWidth="1"/>
    <col min="10269" max="10491" width="9.140625" style="1"/>
    <col min="10492" max="10492" width="3.28515625" style="1" bestFit="1" customWidth="1"/>
    <col min="10493" max="10493" width="5" style="1" bestFit="1" customWidth="1"/>
    <col min="10494" max="10494" width="23.140625" style="1" customWidth="1"/>
    <col min="10495" max="10495" width="21.28515625" style="1" customWidth="1"/>
    <col min="10496" max="10496" width="3.140625" style="1" bestFit="1" customWidth="1"/>
    <col min="10497" max="10497" width="8.5703125" style="1" bestFit="1" customWidth="1"/>
    <col min="10498" max="10498" width="16.140625" style="1" customWidth="1"/>
    <col min="10499" max="10499" width="4" style="1" bestFit="1" customWidth="1"/>
    <col min="10500" max="10501" width="5" style="1" bestFit="1" customWidth="1"/>
    <col min="10502" max="10502" width="5.42578125" style="1" bestFit="1" customWidth="1"/>
    <col min="10503" max="10503" width="4.28515625" style="1" bestFit="1" customWidth="1"/>
    <col min="10504" max="10505" width="5" style="1" bestFit="1" customWidth="1"/>
    <col min="10506" max="10506" width="4" style="1" bestFit="1" customWidth="1"/>
    <col min="10507" max="10507" width="5.42578125" style="1" bestFit="1" customWidth="1"/>
    <col min="10508" max="10508" width="3" style="1" bestFit="1" customWidth="1"/>
    <col min="10509" max="10509" width="3.140625" style="1" bestFit="1" customWidth="1"/>
    <col min="10510" max="10512" width="5.42578125" style="1" bestFit="1" customWidth="1"/>
    <col min="10513" max="10513" width="5" style="1" customWidth="1"/>
    <col min="10514" max="10514" width="0" style="1" hidden="1" customWidth="1"/>
    <col min="10515" max="10515" width="3.140625" style="1" customWidth="1"/>
    <col min="10516" max="10516" width="5.42578125" style="1" bestFit="1" customWidth="1"/>
    <col min="10517" max="10517" width="4.28515625" style="1" customWidth="1"/>
    <col min="10518" max="10518" width="13" style="1" customWidth="1"/>
    <col min="10519" max="10519" width="15.28515625" style="1" bestFit="1" customWidth="1"/>
    <col min="10520" max="10520" width="9.7109375" style="1" customWidth="1"/>
    <col min="10521" max="10521" width="9.42578125" style="1" bestFit="1" customWidth="1"/>
    <col min="10522" max="10522" width="12.5703125" style="1" bestFit="1" customWidth="1"/>
    <col min="10523" max="10523" width="13.28515625" style="1" bestFit="1" customWidth="1"/>
    <col min="10524" max="10524" width="21.42578125" style="1" customWidth="1"/>
    <col min="10525" max="10747" width="9.140625" style="1"/>
    <col min="10748" max="10748" width="3.28515625" style="1" bestFit="1" customWidth="1"/>
    <col min="10749" max="10749" width="5" style="1" bestFit="1" customWidth="1"/>
    <col min="10750" max="10750" width="23.140625" style="1" customWidth="1"/>
    <col min="10751" max="10751" width="21.28515625" style="1" customWidth="1"/>
    <col min="10752" max="10752" width="3.140625" style="1" bestFit="1" customWidth="1"/>
    <col min="10753" max="10753" width="8.5703125" style="1" bestFit="1" customWidth="1"/>
    <col min="10754" max="10754" width="16.140625" style="1" customWidth="1"/>
    <col min="10755" max="10755" width="4" style="1" bestFit="1" customWidth="1"/>
    <col min="10756" max="10757" width="5" style="1" bestFit="1" customWidth="1"/>
    <col min="10758" max="10758" width="5.42578125" style="1" bestFit="1" customWidth="1"/>
    <col min="10759" max="10759" width="4.28515625" style="1" bestFit="1" customWidth="1"/>
    <col min="10760" max="10761" width="5" style="1" bestFit="1" customWidth="1"/>
    <col min="10762" max="10762" width="4" style="1" bestFit="1" customWidth="1"/>
    <col min="10763" max="10763" width="5.42578125" style="1" bestFit="1" customWidth="1"/>
    <col min="10764" max="10764" width="3" style="1" bestFit="1" customWidth="1"/>
    <col min="10765" max="10765" width="3.140625" style="1" bestFit="1" customWidth="1"/>
    <col min="10766" max="10768" width="5.42578125" style="1" bestFit="1" customWidth="1"/>
    <col min="10769" max="10769" width="5" style="1" customWidth="1"/>
    <col min="10770" max="10770" width="0" style="1" hidden="1" customWidth="1"/>
    <col min="10771" max="10771" width="3.140625" style="1" customWidth="1"/>
    <col min="10772" max="10772" width="5.42578125" style="1" bestFit="1" customWidth="1"/>
    <col min="10773" max="10773" width="4.28515625" style="1" customWidth="1"/>
    <col min="10774" max="10774" width="13" style="1" customWidth="1"/>
    <col min="10775" max="10775" width="15.28515625" style="1" bestFit="1" customWidth="1"/>
    <col min="10776" max="10776" width="9.7109375" style="1" customWidth="1"/>
    <col min="10777" max="10777" width="9.42578125" style="1" bestFit="1" customWidth="1"/>
    <col min="10778" max="10778" width="12.5703125" style="1" bestFit="1" customWidth="1"/>
    <col min="10779" max="10779" width="13.28515625" style="1" bestFit="1" customWidth="1"/>
    <col min="10780" max="10780" width="21.42578125" style="1" customWidth="1"/>
    <col min="10781" max="11003" width="9.140625" style="1"/>
    <col min="11004" max="11004" width="3.28515625" style="1" bestFit="1" customWidth="1"/>
    <col min="11005" max="11005" width="5" style="1" bestFit="1" customWidth="1"/>
    <col min="11006" max="11006" width="23.140625" style="1" customWidth="1"/>
    <col min="11007" max="11007" width="21.28515625" style="1" customWidth="1"/>
    <col min="11008" max="11008" width="3.140625" style="1" bestFit="1" customWidth="1"/>
    <col min="11009" max="11009" width="8.5703125" style="1" bestFit="1" customWidth="1"/>
    <col min="11010" max="11010" width="16.140625" style="1" customWidth="1"/>
    <col min="11011" max="11011" width="4" style="1" bestFit="1" customWidth="1"/>
    <col min="11012" max="11013" width="5" style="1" bestFit="1" customWidth="1"/>
    <col min="11014" max="11014" width="5.42578125" style="1" bestFit="1" customWidth="1"/>
    <col min="11015" max="11015" width="4.28515625" style="1" bestFit="1" customWidth="1"/>
    <col min="11016" max="11017" width="5" style="1" bestFit="1" customWidth="1"/>
    <col min="11018" max="11018" width="4" style="1" bestFit="1" customWidth="1"/>
    <col min="11019" max="11019" width="5.42578125" style="1" bestFit="1" customWidth="1"/>
    <col min="11020" max="11020" width="3" style="1" bestFit="1" customWidth="1"/>
    <col min="11021" max="11021" width="3.140625" style="1" bestFit="1" customWidth="1"/>
    <col min="11022" max="11024" width="5.42578125" style="1" bestFit="1" customWidth="1"/>
    <col min="11025" max="11025" width="5" style="1" customWidth="1"/>
    <col min="11026" max="11026" width="0" style="1" hidden="1" customWidth="1"/>
    <col min="11027" max="11027" width="3.140625" style="1" customWidth="1"/>
    <col min="11028" max="11028" width="5.42578125" style="1" bestFit="1" customWidth="1"/>
    <col min="11029" max="11029" width="4.28515625" style="1" customWidth="1"/>
    <col min="11030" max="11030" width="13" style="1" customWidth="1"/>
    <col min="11031" max="11031" width="15.28515625" style="1" bestFit="1" customWidth="1"/>
    <col min="11032" max="11032" width="9.7109375" style="1" customWidth="1"/>
    <col min="11033" max="11033" width="9.42578125" style="1" bestFit="1" customWidth="1"/>
    <col min="11034" max="11034" width="12.5703125" style="1" bestFit="1" customWidth="1"/>
    <col min="11035" max="11035" width="13.28515625" style="1" bestFit="1" customWidth="1"/>
    <col min="11036" max="11036" width="21.42578125" style="1" customWidth="1"/>
    <col min="11037" max="11259" width="9.140625" style="1"/>
    <col min="11260" max="11260" width="3.28515625" style="1" bestFit="1" customWidth="1"/>
    <col min="11261" max="11261" width="5" style="1" bestFit="1" customWidth="1"/>
    <col min="11262" max="11262" width="23.140625" style="1" customWidth="1"/>
    <col min="11263" max="11263" width="21.28515625" style="1" customWidth="1"/>
    <col min="11264" max="11264" width="3.140625" style="1" bestFit="1" customWidth="1"/>
    <col min="11265" max="11265" width="8.5703125" style="1" bestFit="1" customWidth="1"/>
    <col min="11266" max="11266" width="16.140625" style="1" customWidth="1"/>
    <col min="11267" max="11267" width="4" style="1" bestFit="1" customWidth="1"/>
    <col min="11268" max="11269" width="5" style="1" bestFit="1" customWidth="1"/>
    <col min="11270" max="11270" width="5.42578125" style="1" bestFit="1" customWidth="1"/>
    <col min="11271" max="11271" width="4.28515625" style="1" bestFit="1" customWidth="1"/>
    <col min="11272" max="11273" width="5" style="1" bestFit="1" customWidth="1"/>
    <col min="11274" max="11274" width="4" style="1" bestFit="1" customWidth="1"/>
    <col min="11275" max="11275" width="5.42578125" style="1" bestFit="1" customWidth="1"/>
    <col min="11276" max="11276" width="3" style="1" bestFit="1" customWidth="1"/>
    <col min="11277" max="11277" width="3.140625" style="1" bestFit="1" customWidth="1"/>
    <col min="11278" max="11280" width="5.42578125" style="1" bestFit="1" customWidth="1"/>
    <col min="11281" max="11281" width="5" style="1" customWidth="1"/>
    <col min="11282" max="11282" width="0" style="1" hidden="1" customWidth="1"/>
    <col min="11283" max="11283" width="3.140625" style="1" customWidth="1"/>
    <col min="11284" max="11284" width="5.42578125" style="1" bestFit="1" customWidth="1"/>
    <col min="11285" max="11285" width="4.28515625" style="1" customWidth="1"/>
    <col min="11286" max="11286" width="13" style="1" customWidth="1"/>
    <col min="11287" max="11287" width="15.28515625" style="1" bestFit="1" customWidth="1"/>
    <col min="11288" max="11288" width="9.7109375" style="1" customWidth="1"/>
    <col min="11289" max="11289" width="9.42578125" style="1" bestFit="1" customWidth="1"/>
    <col min="11290" max="11290" width="12.5703125" style="1" bestFit="1" customWidth="1"/>
    <col min="11291" max="11291" width="13.28515625" style="1" bestFit="1" customWidth="1"/>
    <col min="11292" max="11292" width="21.42578125" style="1" customWidth="1"/>
    <col min="11293" max="11515" width="9.140625" style="1"/>
    <col min="11516" max="11516" width="3.28515625" style="1" bestFit="1" customWidth="1"/>
    <col min="11517" max="11517" width="5" style="1" bestFit="1" customWidth="1"/>
    <col min="11518" max="11518" width="23.140625" style="1" customWidth="1"/>
    <col min="11519" max="11519" width="21.28515625" style="1" customWidth="1"/>
    <col min="11520" max="11520" width="3.140625" style="1" bestFit="1" customWidth="1"/>
    <col min="11521" max="11521" width="8.5703125" style="1" bestFit="1" customWidth="1"/>
    <col min="11522" max="11522" width="16.140625" style="1" customWidth="1"/>
    <col min="11523" max="11523" width="4" style="1" bestFit="1" customWidth="1"/>
    <col min="11524" max="11525" width="5" style="1" bestFit="1" customWidth="1"/>
    <col min="11526" max="11526" width="5.42578125" style="1" bestFit="1" customWidth="1"/>
    <col min="11527" max="11527" width="4.28515625" style="1" bestFit="1" customWidth="1"/>
    <col min="11528" max="11529" width="5" style="1" bestFit="1" customWidth="1"/>
    <col min="11530" max="11530" width="4" style="1" bestFit="1" customWidth="1"/>
    <col min="11531" max="11531" width="5.42578125" style="1" bestFit="1" customWidth="1"/>
    <col min="11532" max="11532" width="3" style="1" bestFit="1" customWidth="1"/>
    <col min="11533" max="11533" width="3.140625" style="1" bestFit="1" customWidth="1"/>
    <col min="11534" max="11536" width="5.42578125" style="1" bestFit="1" customWidth="1"/>
    <col min="11537" max="11537" width="5" style="1" customWidth="1"/>
    <col min="11538" max="11538" width="0" style="1" hidden="1" customWidth="1"/>
    <col min="11539" max="11539" width="3.140625" style="1" customWidth="1"/>
    <col min="11540" max="11540" width="5.42578125" style="1" bestFit="1" customWidth="1"/>
    <col min="11541" max="11541" width="4.28515625" style="1" customWidth="1"/>
    <col min="11542" max="11542" width="13" style="1" customWidth="1"/>
    <col min="11543" max="11543" width="15.28515625" style="1" bestFit="1" customWidth="1"/>
    <col min="11544" max="11544" width="9.7109375" style="1" customWidth="1"/>
    <col min="11545" max="11545" width="9.42578125" style="1" bestFit="1" customWidth="1"/>
    <col min="11546" max="11546" width="12.5703125" style="1" bestFit="1" customWidth="1"/>
    <col min="11547" max="11547" width="13.28515625" style="1" bestFit="1" customWidth="1"/>
    <col min="11548" max="11548" width="21.42578125" style="1" customWidth="1"/>
    <col min="11549" max="11771" width="9.140625" style="1"/>
    <col min="11772" max="11772" width="3.28515625" style="1" bestFit="1" customWidth="1"/>
    <col min="11773" max="11773" width="5" style="1" bestFit="1" customWidth="1"/>
    <col min="11774" max="11774" width="23.140625" style="1" customWidth="1"/>
    <col min="11775" max="11775" width="21.28515625" style="1" customWidth="1"/>
    <col min="11776" max="11776" width="3.140625" style="1" bestFit="1" customWidth="1"/>
    <col min="11777" max="11777" width="8.5703125" style="1" bestFit="1" customWidth="1"/>
    <col min="11778" max="11778" width="16.140625" style="1" customWidth="1"/>
    <col min="11779" max="11779" width="4" style="1" bestFit="1" customWidth="1"/>
    <col min="11780" max="11781" width="5" style="1" bestFit="1" customWidth="1"/>
    <col min="11782" max="11782" width="5.42578125" style="1" bestFit="1" customWidth="1"/>
    <col min="11783" max="11783" width="4.28515625" style="1" bestFit="1" customWidth="1"/>
    <col min="11784" max="11785" width="5" style="1" bestFit="1" customWidth="1"/>
    <col min="11786" max="11786" width="4" style="1" bestFit="1" customWidth="1"/>
    <col min="11787" max="11787" width="5.42578125" style="1" bestFit="1" customWidth="1"/>
    <col min="11788" max="11788" width="3" style="1" bestFit="1" customWidth="1"/>
    <col min="11789" max="11789" width="3.140625" style="1" bestFit="1" customWidth="1"/>
    <col min="11790" max="11792" width="5.42578125" style="1" bestFit="1" customWidth="1"/>
    <col min="11793" max="11793" width="5" style="1" customWidth="1"/>
    <col min="11794" max="11794" width="0" style="1" hidden="1" customWidth="1"/>
    <col min="11795" max="11795" width="3.140625" style="1" customWidth="1"/>
    <col min="11796" max="11796" width="5.42578125" style="1" bestFit="1" customWidth="1"/>
    <col min="11797" max="11797" width="4.28515625" style="1" customWidth="1"/>
    <col min="11798" max="11798" width="13" style="1" customWidth="1"/>
    <col min="11799" max="11799" width="15.28515625" style="1" bestFit="1" customWidth="1"/>
    <col min="11800" max="11800" width="9.7109375" style="1" customWidth="1"/>
    <col min="11801" max="11801" width="9.42578125" style="1" bestFit="1" customWidth="1"/>
    <col min="11802" max="11802" width="12.5703125" style="1" bestFit="1" customWidth="1"/>
    <col min="11803" max="11803" width="13.28515625" style="1" bestFit="1" customWidth="1"/>
    <col min="11804" max="11804" width="21.42578125" style="1" customWidth="1"/>
    <col min="11805" max="12027" width="9.140625" style="1"/>
    <col min="12028" max="12028" width="3.28515625" style="1" bestFit="1" customWidth="1"/>
    <col min="12029" max="12029" width="5" style="1" bestFit="1" customWidth="1"/>
    <col min="12030" max="12030" width="23.140625" style="1" customWidth="1"/>
    <col min="12031" max="12031" width="21.28515625" style="1" customWidth="1"/>
    <col min="12032" max="12032" width="3.140625" style="1" bestFit="1" customWidth="1"/>
    <col min="12033" max="12033" width="8.5703125" style="1" bestFit="1" customWidth="1"/>
    <col min="12034" max="12034" width="16.140625" style="1" customWidth="1"/>
    <col min="12035" max="12035" width="4" style="1" bestFit="1" customWidth="1"/>
    <col min="12036" max="12037" width="5" style="1" bestFit="1" customWidth="1"/>
    <col min="12038" max="12038" width="5.42578125" style="1" bestFit="1" customWidth="1"/>
    <col min="12039" max="12039" width="4.28515625" style="1" bestFit="1" customWidth="1"/>
    <col min="12040" max="12041" width="5" style="1" bestFit="1" customWidth="1"/>
    <col min="12042" max="12042" width="4" style="1" bestFit="1" customWidth="1"/>
    <col min="12043" max="12043" width="5.42578125" style="1" bestFit="1" customWidth="1"/>
    <col min="12044" max="12044" width="3" style="1" bestFit="1" customWidth="1"/>
    <col min="12045" max="12045" width="3.140625" style="1" bestFit="1" customWidth="1"/>
    <col min="12046" max="12048" width="5.42578125" style="1" bestFit="1" customWidth="1"/>
    <col min="12049" max="12049" width="5" style="1" customWidth="1"/>
    <col min="12050" max="12050" width="0" style="1" hidden="1" customWidth="1"/>
    <col min="12051" max="12051" width="3.140625" style="1" customWidth="1"/>
    <col min="12052" max="12052" width="5.42578125" style="1" bestFit="1" customWidth="1"/>
    <col min="12053" max="12053" width="4.28515625" style="1" customWidth="1"/>
    <col min="12054" max="12054" width="13" style="1" customWidth="1"/>
    <col min="12055" max="12055" width="15.28515625" style="1" bestFit="1" customWidth="1"/>
    <col min="12056" max="12056" width="9.7109375" style="1" customWidth="1"/>
    <col min="12057" max="12057" width="9.42578125" style="1" bestFit="1" customWidth="1"/>
    <col min="12058" max="12058" width="12.5703125" style="1" bestFit="1" customWidth="1"/>
    <col min="12059" max="12059" width="13.28515625" style="1" bestFit="1" customWidth="1"/>
    <col min="12060" max="12060" width="21.42578125" style="1" customWidth="1"/>
    <col min="12061" max="12283" width="9.140625" style="1"/>
    <col min="12284" max="12284" width="3.28515625" style="1" bestFit="1" customWidth="1"/>
    <col min="12285" max="12285" width="5" style="1" bestFit="1" customWidth="1"/>
    <col min="12286" max="12286" width="23.140625" style="1" customWidth="1"/>
    <col min="12287" max="12287" width="21.28515625" style="1" customWidth="1"/>
    <col min="12288" max="12288" width="3.140625" style="1" bestFit="1" customWidth="1"/>
    <col min="12289" max="12289" width="8.5703125" style="1" bestFit="1" customWidth="1"/>
    <col min="12290" max="12290" width="16.140625" style="1" customWidth="1"/>
    <col min="12291" max="12291" width="4" style="1" bestFit="1" customWidth="1"/>
    <col min="12292" max="12293" width="5" style="1" bestFit="1" customWidth="1"/>
    <col min="12294" max="12294" width="5.42578125" style="1" bestFit="1" customWidth="1"/>
    <col min="12295" max="12295" width="4.28515625" style="1" bestFit="1" customWidth="1"/>
    <col min="12296" max="12297" width="5" style="1" bestFit="1" customWidth="1"/>
    <col min="12298" max="12298" width="4" style="1" bestFit="1" customWidth="1"/>
    <col min="12299" max="12299" width="5.42578125" style="1" bestFit="1" customWidth="1"/>
    <col min="12300" max="12300" width="3" style="1" bestFit="1" customWidth="1"/>
    <col min="12301" max="12301" width="3.140625" style="1" bestFit="1" customWidth="1"/>
    <col min="12302" max="12304" width="5.42578125" style="1" bestFit="1" customWidth="1"/>
    <col min="12305" max="12305" width="5" style="1" customWidth="1"/>
    <col min="12306" max="12306" width="0" style="1" hidden="1" customWidth="1"/>
    <col min="12307" max="12307" width="3.140625" style="1" customWidth="1"/>
    <col min="12308" max="12308" width="5.42578125" style="1" bestFit="1" customWidth="1"/>
    <col min="12309" max="12309" width="4.28515625" style="1" customWidth="1"/>
    <col min="12310" max="12310" width="13" style="1" customWidth="1"/>
    <col min="12311" max="12311" width="15.28515625" style="1" bestFit="1" customWidth="1"/>
    <col min="12312" max="12312" width="9.7109375" style="1" customWidth="1"/>
    <col min="12313" max="12313" width="9.42578125" style="1" bestFit="1" customWidth="1"/>
    <col min="12314" max="12314" width="12.5703125" style="1" bestFit="1" customWidth="1"/>
    <col min="12315" max="12315" width="13.28515625" style="1" bestFit="1" customWidth="1"/>
    <col min="12316" max="12316" width="21.42578125" style="1" customWidth="1"/>
    <col min="12317" max="12539" width="9.140625" style="1"/>
    <col min="12540" max="12540" width="3.28515625" style="1" bestFit="1" customWidth="1"/>
    <col min="12541" max="12541" width="5" style="1" bestFit="1" customWidth="1"/>
    <col min="12542" max="12542" width="23.140625" style="1" customWidth="1"/>
    <col min="12543" max="12543" width="21.28515625" style="1" customWidth="1"/>
    <col min="12544" max="12544" width="3.140625" style="1" bestFit="1" customWidth="1"/>
    <col min="12545" max="12545" width="8.5703125" style="1" bestFit="1" customWidth="1"/>
    <col min="12546" max="12546" width="16.140625" style="1" customWidth="1"/>
    <col min="12547" max="12547" width="4" style="1" bestFit="1" customWidth="1"/>
    <col min="12548" max="12549" width="5" style="1" bestFit="1" customWidth="1"/>
    <col min="12550" max="12550" width="5.42578125" style="1" bestFit="1" customWidth="1"/>
    <col min="12551" max="12551" width="4.28515625" style="1" bestFit="1" customWidth="1"/>
    <col min="12552" max="12553" width="5" style="1" bestFit="1" customWidth="1"/>
    <col min="12554" max="12554" width="4" style="1" bestFit="1" customWidth="1"/>
    <col min="12555" max="12555" width="5.42578125" style="1" bestFit="1" customWidth="1"/>
    <col min="12556" max="12556" width="3" style="1" bestFit="1" customWidth="1"/>
    <col min="12557" max="12557" width="3.140625" style="1" bestFit="1" customWidth="1"/>
    <col min="12558" max="12560" width="5.42578125" style="1" bestFit="1" customWidth="1"/>
    <col min="12561" max="12561" width="5" style="1" customWidth="1"/>
    <col min="12562" max="12562" width="0" style="1" hidden="1" customWidth="1"/>
    <col min="12563" max="12563" width="3.140625" style="1" customWidth="1"/>
    <col min="12564" max="12564" width="5.42578125" style="1" bestFit="1" customWidth="1"/>
    <col min="12565" max="12565" width="4.28515625" style="1" customWidth="1"/>
    <col min="12566" max="12566" width="13" style="1" customWidth="1"/>
    <col min="12567" max="12567" width="15.28515625" style="1" bestFit="1" customWidth="1"/>
    <col min="12568" max="12568" width="9.7109375" style="1" customWidth="1"/>
    <col min="12569" max="12569" width="9.42578125" style="1" bestFit="1" customWidth="1"/>
    <col min="12570" max="12570" width="12.5703125" style="1" bestFit="1" customWidth="1"/>
    <col min="12571" max="12571" width="13.28515625" style="1" bestFit="1" customWidth="1"/>
    <col min="12572" max="12572" width="21.42578125" style="1" customWidth="1"/>
    <col min="12573" max="12795" width="9.140625" style="1"/>
    <col min="12796" max="12796" width="3.28515625" style="1" bestFit="1" customWidth="1"/>
    <col min="12797" max="12797" width="5" style="1" bestFit="1" customWidth="1"/>
    <col min="12798" max="12798" width="23.140625" style="1" customWidth="1"/>
    <col min="12799" max="12799" width="21.28515625" style="1" customWidth="1"/>
    <col min="12800" max="12800" width="3.140625" style="1" bestFit="1" customWidth="1"/>
    <col min="12801" max="12801" width="8.5703125" style="1" bestFit="1" customWidth="1"/>
    <col min="12802" max="12802" width="16.140625" style="1" customWidth="1"/>
    <col min="12803" max="12803" width="4" style="1" bestFit="1" customWidth="1"/>
    <col min="12804" max="12805" width="5" style="1" bestFit="1" customWidth="1"/>
    <col min="12806" max="12806" width="5.42578125" style="1" bestFit="1" customWidth="1"/>
    <col min="12807" max="12807" width="4.28515625" style="1" bestFit="1" customWidth="1"/>
    <col min="12808" max="12809" width="5" style="1" bestFit="1" customWidth="1"/>
    <col min="12810" max="12810" width="4" style="1" bestFit="1" customWidth="1"/>
    <col min="12811" max="12811" width="5.42578125" style="1" bestFit="1" customWidth="1"/>
    <col min="12812" max="12812" width="3" style="1" bestFit="1" customWidth="1"/>
    <col min="12813" max="12813" width="3.140625" style="1" bestFit="1" customWidth="1"/>
    <col min="12814" max="12816" width="5.42578125" style="1" bestFit="1" customWidth="1"/>
    <col min="12817" max="12817" width="5" style="1" customWidth="1"/>
    <col min="12818" max="12818" width="0" style="1" hidden="1" customWidth="1"/>
    <col min="12819" max="12819" width="3.140625" style="1" customWidth="1"/>
    <col min="12820" max="12820" width="5.42578125" style="1" bestFit="1" customWidth="1"/>
    <col min="12821" max="12821" width="4.28515625" style="1" customWidth="1"/>
    <col min="12822" max="12822" width="13" style="1" customWidth="1"/>
    <col min="12823" max="12823" width="15.28515625" style="1" bestFit="1" customWidth="1"/>
    <col min="12824" max="12824" width="9.7109375" style="1" customWidth="1"/>
    <col min="12825" max="12825" width="9.42578125" style="1" bestFit="1" customWidth="1"/>
    <col min="12826" max="12826" width="12.5703125" style="1" bestFit="1" customWidth="1"/>
    <col min="12827" max="12827" width="13.28515625" style="1" bestFit="1" customWidth="1"/>
    <col min="12828" max="12828" width="21.42578125" style="1" customWidth="1"/>
    <col min="12829" max="13051" width="9.140625" style="1"/>
    <col min="13052" max="13052" width="3.28515625" style="1" bestFit="1" customWidth="1"/>
    <col min="13053" max="13053" width="5" style="1" bestFit="1" customWidth="1"/>
    <col min="13054" max="13054" width="23.140625" style="1" customWidth="1"/>
    <col min="13055" max="13055" width="21.28515625" style="1" customWidth="1"/>
    <col min="13056" max="13056" width="3.140625" style="1" bestFit="1" customWidth="1"/>
    <col min="13057" max="13057" width="8.5703125" style="1" bestFit="1" customWidth="1"/>
    <col min="13058" max="13058" width="16.140625" style="1" customWidth="1"/>
    <col min="13059" max="13059" width="4" style="1" bestFit="1" customWidth="1"/>
    <col min="13060" max="13061" width="5" style="1" bestFit="1" customWidth="1"/>
    <col min="13062" max="13062" width="5.42578125" style="1" bestFit="1" customWidth="1"/>
    <col min="13063" max="13063" width="4.28515625" style="1" bestFit="1" customWidth="1"/>
    <col min="13064" max="13065" width="5" style="1" bestFit="1" customWidth="1"/>
    <col min="13066" max="13066" width="4" style="1" bestFit="1" customWidth="1"/>
    <col min="13067" max="13067" width="5.42578125" style="1" bestFit="1" customWidth="1"/>
    <col min="13068" max="13068" width="3" style="1" bestFit="1" customWidth="1"/>
    <col min="13069" max="13069" width="3.140625" style="1" bestFit="1" customWidth="1"/>
    <col min="13070" max="13072" width="5.42578125" style="1" bestFit="1" customWidth="1"/>
    <col min="13073" max="13073" width="5" style="1" customWidth="1"/>
    <col min="13074" max="13074" width="0" style="1" hidden="1" customWidth="1"/>
    <col min="13075" max="13075" width="3.140625" style="1" customWidth="1"/>
    <col min="13076" max="13076" width="5.42578125" style="1" bestFit="1" customWidth="1"/>
    <col min="13077" max="13077" width="4.28515625" style="1" customWidth="1"/>
    <col min="13078" max="13078" width="13" style="1" customWidth="1"/>
    <col min="13079" max="13079" width="15.28515625" style="1" bestFit="1" customWidth="1"/>
    <col min="13080" max="13080" width="9.7109375" style="1" customWidth="1"/>
    <col min="13081" max="13081" width="9.42578125" style="1" bestFit="1" customWidth="1"/>
    <col min="13082" max="13082" width="12.5703125" style="1" bestFit="1" customWidth="1"/>
    <col min="13083" max="13083" width="13.28515625" style="1" bestFit="1" customWidth="1"/>
    <col min="13084" max="13084" width="21.42578125" style="1" customWidth="1"/>
    <col min="13085" max="13307" width="9.140625" style="1"/>
    <col min="13308" max="13308" width="3.28515625" style="1" bestFit="1" customWidth="1"/>
    <col min="13309" max="13309" width="5" style="1" bestFit="1" customWidth="1"/>
    <col min="13310" max="13310" width="23.140625" style="1" customWidth="1"/>
    <col min="13311" max="13311" width="21.28515625" style="1" customWidth="1"/>
    <col min="13312" max="13312" width="3.140625" style="1" bestFit="1" customWidth="1"/>
    <col min="13313" max="13313" width="8.5703125" style="1" bestFit="1" customWidth="1"/>
    <col min="13314" max="13314" width="16.140625" style="1" customWidth="1"/>
    <col min="13315" max="13315" width="4" style="1" bestFit="1" customWidth="1"/>
    <col min="13316" max="13317" width="5" style="1" bestFit="1" customWidth="1"/>
    <col min="13318" max="13318" width="5.42578125" style="1" bestFit="1" customWidth="1"/>
    <col min="13319" max="13319" width="4.28515625" style="1" bestFit="1" customWidth="1"/>
    <col min="13320" max="13321" width="5" style="1" bestFit="1" customWidth="1"/>
    <col min="13322" max="13322" width="4" style="1" bestFit="1" customWidth="1"/>
    <col min="13323" max="13323" width="5.42578125" style="1" bestFit="1" customWidth="1"/>
    <col min="13324" max="13324" width="3" style="1" bestFit="1" customWidth="1"/>
    <col min="13325" max="13325" width="3.140625" style="1" bestFit="1" customWidth="1"/>
    <col min="13326" max="13328" width="5.42578125" style="1" bestFit="1" customWidth="1"/>
    <col min="13329" max="13329" width="5" style="1" customWidth="1"/>
    <col min="13330" max="13330" width="0" style="1" hidden="1" customWidth="1"/>
    <col min="13331" max="13331" width="3.140625" style="1" customWidth="1"/>
    <col min="13332" max="13332" width="5.42578125" style="1" bestFit="1" customWidth="1"/>
    <col min="13333" max="13333" width="4.28515625" style="1" customWidth="1"/>
    <col min="13334" max="13334" width="13" style="1" customWidth="1"/>
    <col min="13335" max="13335" width="15.28515625" style="1" bestFit="1" customWidth="1"/>
    <col min="13336" max="13336" width="9.7109375" style="1" customWidth="1"/>
    <col min="13337" max="13337" width="9.42578125" style="1" bestFit="1" customWidth="1"/>
    <col min="13338" max="13338" width="12.5703125" style="1" bestFit="1" customWidth="1"/>
    <col min="13339" max="13339" width="13.28515625" style="1" bestFit="1" customWidth="1"/>
    <col min="13340" max="13340" width="21.42578125" style="1" customWidth="1"/>
    <col min="13341" max="13563" width="9.140625" style="1"/>
    <col min="13564" max="13564" width="3.28515625" style="1" bestFit="1" customWidth="1"/>
    <col min="13565" max="13565" width="5" style="1" bestFit="1" customWidth="1"/>
    <col min="13566" max="13566" width="23.140625" style="1" customWidth="1"/>
    <col min="13567" max="13567" width="21.28515625" style="1" customWidth="1"/>
    <col min="13568" max="13568" width="3.140625" style="1" bestFit="1" customWidth="1"/>
    <col min="13569" max="13569" width="8.5703125" style="1" bestFit="1" customWidth="1"/>
    <col min="13570" max="13570" width="16.140625" style="1" customWidth="1"/>
    <col min="13571" max="13571" width="4" style="1" bestFit="1" customWidth="1"/>
    <col min="13572" max="13573" width="5" style="1" bestFit="1" customWidth="1"/>
    <col min="13574" max="13574" width="5.42578125" style="1" bestFit="1" customWidth="1"/>
    <col min="13575" max="13575" width="4.28515625" style="1" bestFit="1" customWidth="1"/>
    <col min="13576" max="13577" width="5" style="1" bestFit="1" customWidth="1"/>
    <col min="13578" max="13578" width="4" style="1" bestFit="1" customWidth="1"/>
    <col min="13579" max="13579" width="5.42578125" style="1" bestFit="1" customWidth="1"/>
    <col min="13580" max="13580" width="3" style="1" bestFit="1" customWidth="1"/>
    <col min="13581" max="13581" width="3.140625" style="1" bestFit="1" customWidth="1"/>
    <col min="13582" max="13584" width="5.42578125" style="1" bestFit="1" customWidth="1"/>
    <col min="13585" max="13585" width="5" style="1" customWidth="1"/>
    <col min="13586" max="13586" width="0" style="1" hidden="1" customWidth="1"/>
    <col min="13587" max="13587" width="3.140625" style="1" customWidth="1"/>
    <col min="13588" max="13588" width="5.42578125" style="1" bestFit="1" customWidth="1"/>
    <col min="13589" max="13589" width="4.28515625" style="1" customWidth="1"/>
    <col min="13590" max="13590" width="13" style="1" customWidth="1"/>
    <col min="13591" max="13591" width="15.28515625" style="1" bestFit="1" customWidth="1"/>
    <col min="13592" max="13592" width="9.7109375" style="1" customWidth="1"/>
    <col min="13593" max="13593" width="9.42578125" style="1" bestFit="1" customWidth="1"/>
    <col min="13594" max="13594" width="12.5703125" style="1" bestFit="1" customWidth="1"/>
    <col min="13595" max="13595" width="13.28515625" style="1" bestFit="1" customWidth="1"/>
    <col min="13596" max="13596" width="21.42578125" style="1" customWidth="1"/>
    <col min="13597" max="13819" width="9.140625" style="1"/>
    <col min="13820" max="13820" width="3.28515625" style="1" bestFit="1" customWidth="1"/>
    <col min="13821" max="13821" width="5" style="1" bestFit="1" customWidth="1"/>
    <col min="13822" max="13822" width="23.140625" style="1" customWidth="1"/>
    <col min="13823" max="13823" width="21.28515625" style="1" customWidth="1"/>
    <col min="13824" max="13824" width="3.140625" style="1" bestFit="1" customWidth="1"/>
    <col min="13825" max="13825" width="8.5703125" style="1" bestFit="1" customWidth="1"/>
    <col min="13826" max="13826" width="16.140625" style="1" customWidth="1"/>
    <col min="13827" max="13827" width="4" style="1" bestFit="1" customWidth="1"/>
    <col min="13828" max="13829" width="5" style="1" bestFit="1" customWidth="1"/>
    <col min="13830" max="13830" width="5.42578125" style="1" bestFit="1" customWidth="1"/>
    <col min="13831" max="13831" width="4.28515625" style="1" bestFit="1" customWidth="1"/>
    <col min="13832" max="13833" width="5" style="1" bestFit="1" customWidth="1"/>
    <col min="13834" max="13834" width="4" style="1" bestFit="1" customWidth="1"/>
    <col min="13835" max="13835" width="5.42578125" style="1" bestFit="1" customWidth="1"/>
    <col min="13836" max="13836" width="3" style="1" bestFit="1" customWidth="1"/>
    <col min="13837" max="13837" width="3.140625" style="1" bestFit="1" customWidth="1"/>
    <col min="13838" max="13840" width="5.42578125" style="1" bestFit="1" customWidth="1"/>
    <col min="13841" max="13841" width="5" style="1" customWidth="1"/>
    <col min="13842" max="13842" width="0" style="1" hidden="1" customWidth="1"/>
    <col min="13843" max="13843" width="3.140625" style="1" customWidth="1"/>
    <col min="13844" max="13844" width="5.42578125" style="1" bestFit="1" customWidth="1"/>
    <col min="13845" max="13845" width="4.28515625" style="1" customWidth="1"/>
    <col min="13846" max="13846" width="13" style="1" customWidth="1"/>
    <col min="13847" max="13847" width="15.28515625" style="1" bestFit="1" customWidth="1"/>
    <col min="13848" max="13848" width="9.7109375" style="1" customWidth="1"/>
    <col min="13849" max="13849" width="9.42578125" style="1" bestFit="1" customWidth="1"/>
    <col min="13850" max="13850" width="12.5703125" style="1" bestFit="1" customWidth="1"/>
    <col min="13851" max="13851" width="13.28515625" style="1" bestFit="1" customWidth="1"/>
    <col min="13852" max="13852" width="21.42578125" style="1" customWidth="1"/>
    <col min="13853" max="14075" width="9.140625" style="1"/>
    <col min="14076" max="14076" width="3.28515625" style="1" bestFit="1" customWidth="1"/>
    <col min="14077" max="14077" width="5" style="1" bestFit="1" customWidth="1"/>
    <col min="14078" max="14078" width="23.140625" style="1" customWidth="1"/>
    <col min="14079" max="14079" width="21.28515625" style="1" customWidth="1"/>
    <col min="14080" max="14080" width="3.140625" style="1" bestFit="1" customWidth="1"/>
    <col min="14081" max="14081" width="8.5703125" style="1" bestFit="1" customWidth="1"/>
    <col min="14082" max="14082" width="16.140625" style="1" customWidth="1"/>
    <col min="14083" max="14083" width="4" style="1" bestFit="1" customWidth="1"/>
    <col min="14084" max="14085" width="5" style="1" bestFit="1" customWidth="1"/>
    <col min="14086" max="14086" width="5.42578125" style="1" bestFit="1" customWidth="1"/>
    <col min="14087" max="14087" width="4.28515625" style="1" bestFit="1" customWidth="1"/>
    <col min="14088" max="14089" width="5" style="1" bestFit="1" customWidth="1"/>
    <col min="14090" max="14090" width="4" style="1" bestFit="1" customWidth="1"/>
    <col min="14091" max="14091" width="5.42578125" style="1" bestFit="1" customWidth="1"/>
    <col min="14092" max="14092" width="3" style="1" bestFit="1" customWidth="1"/>
    <col min="14093" max="14093" width="3.140625" style="1" bestFit="1" customWidth="1"/>
    <col min="14094" max="14096" width="5.42578125" style="1" bestFit="1" customWidth="1"/>
    <col min="14097" max="14097" width="5" style="1" customWidth="1"/>
    <col min="14098" max="14098" width="0" style="1" hidden="1" customWidth="1"/>
    <col min="14099" max="14099" width="3.140625" style="1" customWidth="1"/>
    <col min="14100" max="14100" width="5.42578125" style="1" bestFit="1" customWidth="1"/>
    <col min="14101" max="14101" width="4.28515625" style="1" customWidth="1"/>
    <col min="14102" max="14102" width="13" style="1" customWidth="1"/>
    <col min="14103" max="14103" width="15.28515625" style="1" bestFit="1" customWidth="1"/>
    <col min="14104" max="14104" width="9.7109375" style="1" customWidth="1"/>
    <col min="14105" max="14105" width="9.42578125" style="1" bestFit="1" customWidth="1"/>
    <col min="14106" max="14106" width="12.5703125" style="1" bestFit="1" customWidth="1"/>
    <col min="14107" max="14107" width="13.28515625" style="1" bestFit="1" customWidth="1"/>
    <col min="14108" max="14108" width="21.42578125" style="1" customWidth="1"/>
    <col min="14109" max="14331" width="9.140625" style="1"/>
    <col min="14332" max="14332" width="3.28515625" style="1" bestFit="1" customWidth="1"/>
    <col min="14333" max="14333" width="5" style="1" bestFit="1" customWidth="1"/>
    <col min="14334" max="14334" width="23.140625" style="1" customWidth="1"/>
    <col min="14335" max="14335" width="21.28515625" style="1" customWidth="1"/>
    <col min="14336" max="14336" width="3.140625" style="1" bestFit="1" customWidth="1"/>
    <col min="14337" max="14337" width="8.5703125" style="1" bestFit="1" customWidth="1"/>
    <col min="14338" max="14338" width="16.140625" style="1" customWidth="1"/>
    <col min="14339" max="14339" width="4" style="1" bestFit="1" customWidth="1"/>
    <col min="14340" max="14341" width="5" style="1" bestFit="1" customWidth="1"/>
    <col min="14342" max="14342" width="5.42578125" style="1" bestFit="1" customWidth="1"/>
    <col min="14343" max="14343" width="4.28515625" style="1" bestFit="1" customWidth="1"/>
    <col min="14344" max="14345" width="5" style="1" bestFit="1" customWidth="1"/>
    <col min="14346" max="14346" width="4" style="1" bestFit="1" customWidth="1"/>
    <col min="14347" max="14347" width="5.42578125" style="1" bestFit="1" customWidth="1"/>
    <col min="14348" max="14348" width="3" style="1" bestFit="1" customWidth="1"/>
    <col min="14349" max="14349" width="3.140625" style="1" bestFit="1" customWidth="1"/>
    <col min="14350" max="14352" width="5.42578125" style="1" bestFit="1" customWidth="1"/>
    <col min="14353" max="14353" width="5" style="1" customWidth="1"/>
    <col min="14354" max="14354" width="0" style="1" hidden="1" customWidth="1"/>
    <col min="14355" max="14355" width="3.140625" style="1" customWidth="1"/>
    <col min="14356" max="14356" width="5.42578125" style="1" bestFit="1" customWidth="1"/>
    <col min="14357" max="14357" width="4.28515625" style="1" customWidth="1"/>
    <col min="14358" max="14358" width="13" style="1" customWidth="1"/>
    <col min="14359" max="14359" width="15.28515625" style="1" bestFit="1" customWidth="1"/>
    <col min="14360" max="14360" width="9.7109375" style="1" customWidth="1"/>
    <col min="14361" max="14361" width="9.42578125" style="1" bestFit="1" customWidth="1"/>
    <col min="14362" max="14362" width="12.5703125" style="1" bestFit="1" customWidth="1"/>
    <col min="14363" max="14363" width="13.28515625" style="1" bestFit="1" customWidth="1"/>
    <col min="14364" max="14364" width="21.42578125" style="1" customWidth="1"/>
    <col min="14365" max="14587" width="9.140625" style="1"/>
    <col min="14588" max="14588" width="3.28515625" style="1" bestFit="1" customWidth="1"/>
    <col min="14589" max="14589" width="5" style="1" bestFit="1" customWidth="1"/>
    <col min="14590" max="14590" width="23.140625" style="1" customWidth="1"/>
    <col min="14591" max="14591" width="21.28515625" style="1" customWidth="1"/>
    <col min="14592" max="14592" width="3.140625" style="1" bestFit="1" customWidth="1"/>
    <col min="14593" max="14593" width="8.5703125" style="1" bestFit="1" customWidth="1"/>
    <col min="14594" max="14594" width="16.140625" style="1" customWidth="1"/>
    <col min="14595" max="14595" width="4" style="1" bestFit="1" customWidth="1"/>
    <col min="14596" max="14597" width="5" style="1" bestFit="1" customWidth="1"/>
    <col min="14598" max="14598" width="5.42578125" style="1" bestFit="1" customWidth="1"/>
    <col min="14599" max="14599" width="4.28515625" style="1" bestFit="1" customWidth="1"/>
    <col min="14600" max="14601" width="5" style="1" bestFit="1" customWidth="1"/>
    <col min="14602" max="14602" width="4" style="1" bestFit="1" customWidth="1"/>
    <col min="14603" max="14603" width="5.42578125" style="1" bestFit="1" customWidth="1"/>
    <col min="14604" max="14604" width="3" style="1" bestFit="1" customWidth="1"/>
    <col min="14605" max="14605" width="3.140625" style="1" bestFit="1" customWidth="1"/>
    <col min="14606" max="14608" width="5.42578125" style="1" bestFit="1" customWidth="1"/>
    <col min="14609" max="14609" width="5" style="1" customWidth="1"/>
    <col min="14610" max="14610" width="0" style="1" hidden="1" customWidth="1"/>
    <col min="14611" max="14611" width="3.140625" style="1" customWidth="1"/>
    <col min="14612" max="14612" width="5.42578125" style="1" bestFit="1" customWidth="1"/>
    <col min="14613" max="14613" width="4.28515625" style="1" customWidth="1"/>
    <col min="14614" max="14614" width="13" style="1" customWidth="1"/>
    <col min="14615" max="14615" width="15.28515625" style="1" bestFit="1" customWidth="1"/>
    <col min="14616" max="14616" width="9.7109375" style="1" customWidth="1"/>
    <col min="14617" max="14617" width="9.42578125" style="1" bestFit="1" customWidth="1"/>
    <col min="14618" max="14618" width="12.5703125" style="1" bestFit="1" customWidth="1"/>
    <col min="14619" max="14619" width="13.28515625" style="1" bestFit="1" customWidth="1"/>
    <col min="14620" max="14620" width="21.42578125" style="1" customWidth="1"/>
    <col min="14621" max="14843" width="9.140625" style="1"/>
    <col min="14844" max="14844" width="3.28515625" style="1" bestFit="1" customWidth="1"/>
    <col min="14845" max="14845" width="5" style="1" bestFit="1" customWidth="1"/>
    <col min="14846" max="14846" width="23.140625" style="1" customWidth="1"/>
    <col min="14847" max="14847" width="21.28515625" style="1" customWidth="1"/>
    <col min="14848" max="14848" width="3.140625" style="1" bestFit="1" customWidth="1"/>
    <col min="14849" max="14849" width="8.5703125" style="1" bestFit="1" customWidth="1"/>
    <col min="14850" max="14850" width="16.140625" style="1" customWidth="1"/>
    <col min="14851" max="14851" width="4" style="1" bestFit="1" customWidth="1"/>
    <col min="14852" max="14853" width="5" style="1" bestFit="1" customWidth="1"/>
    <col min="14854" max="14854" width="5.42578125" style="1" bestFit="1" customWidth="1"/>
    <col min="14855" max="14855" width="4.28515625" style="1" bestFit="1" customWidth="1"/>
    <col min="14856" max="14857" width="5" style="1" bestFit="1" customWidth="1"/>
    <col min="14858" max="14858" width="4" style="1" bestFit="1" customWidth="1"/>
    <col min="14859" max="14859" width="5.42578125" style="1" bestFit="1" customWidth="1"/>
    <col min="14860" max="14860" width="3" style="1" bestFit="1" customWidth="1"/>
    <col min="14861" max="14861" width="3.140625" style="1" bestFit="1" customWidth="1"/>
    <col min="14862" max="14864" width="5.42578125" style="1" bestFit="1" customWidth="1"/>
    <col min="14865" max="14865" width="5" style="1" customWidth="1"/>
    <col min="14866" max="14866" width="0" style="1" hidden="1" customWidth="1"/>
    <col min="14867" max="14867" width="3.140625" style="1" customWidth="1"/>
    <col min="14868" max="14868" width="5.42578125" style="1" bestFit="1" customWidth="1"/>
    <col min="14869" max="14869" width="4.28515625" style="1" customWidth="1"/>
    <col min="14870" max="14870" width="13" style="1" customWidth="1"/>
    <col min="14871" max="14871" width="15.28515625" style="1" bestFit="1" customWidth="1"/>
    <col min="14872" max="14872" width="9.7109375" style="1" customWidth="1"/>
    <col min="14873" max="14873" width="9.42578125" style="1" bestFit="1" customWidth="1"/>
    <col min="14874" max="14874" width="12.5703125" style="1" bestFit="1" customWidth="1"/>
    <col min="14875" max="14875" width="13.28515625" style="1" bestFit="1" customWidth="1"/>
    <col min="14876" max="14876" width="21.42578125" style="1" customWidth="1"/>
    <col min="14877" max="15099" width="9.140625" style="1"/>
    <col min="15100" max="15100" width="3.28515625" style="1" bestFit="1" customWidth="1"/>
    <col min="15101" max="15101" width="5" style="1" bestFit="1" customWidth="1"/>
    <col min="15102" max="15102" width="23.140625" style="1" customWidth="1"/>
    <col min="15103" max="15103" width="21.28515625" style="1" customWidth="1"/>
    <col min="15104" max="15104" width="3.140625" style="1" bestFit="1" customWidth="1"/>
    <col min="15105" max="15105" width="8.5703125" style="1" bestFit="1" customWidth="1"/>
    <col min="15106" max="15106" width="16.140625" style="1" customWidth="1"/>
    <col min="15107" max="15107" width="4" style="1" bestFit="1" customWidth="1"/>
    <col min="15108" max="15109" width="5" style="1" bestFit="1" customWidth="1"/>
    <col min="15110" max="15110" width="5.42578125" style="1" bestFit="1" customWidth="1"/>
    <col min="15111" max="15111" width="4.28515625" style="1" bestFit="1" customWidth="1"/>
    <col min="15112" max="15113" width="5" style="1" bestFit="1" customWidth="1"/>
    <col min="15114" max="15114" width="4" style="1" bestFit="1" customWidth="1"/>
    <col min="15115" max="15115" width="5.42578125" style="1" bestFit="1" customWidth="1"/>
    <col min="15116" max="15116" width="3" style="1" bestFit="1" customWidth="1"/>
    <col min="15117" max="15117" width="3.140625" style="1" bestFit="1" customWidth="1"/>
    <col min="15118" max="15120" width="5.42578125" style="1" bestFit="1" customWidth="1"/>
    <col min="15121" max="15121" width="5" style="1" customWidth="1"/>
    <col min="15122" max="15122" width="0" style="1" hidden="1" customWidth="1"/>
    <col min="15123" max="15123" width="3.140625" style="1" customWidth="1"/>
    <col min="15124" max="15124" width="5.42578125" style="1" bestFit="1" customWidth="1"/>
    <col min="15125" max="15125" width="4.28515625" style="1" customWidth="1"/>
    <col min="15126" max="15126" width="13" style="1" customWidth="1"/>
    <col min="15127" max="15127" width="15.28515625" style="1" bestFit="1" customWidth="1"/>
    <col min="15128" max="15128" width="9.7109375" style="1" customWidth="1"/>
    <col min="15129" max="15129" width="9.42578125" style="1" bestFit="1" customWidth="1"/>
    <col min="15130" max="15130" width="12.5703125" style="1" bestFit="1" customWidth="1"/>
    <col min="15131" max="15131" width="13.28515625" style="1" bestFit="1" customWidth="1"/>
    <col min="15132" max="15132" width="21.42578125" style="1" customWidth="1"/>
    <col min="15133" max="15355" width="9.140625" style="1"/>
    <col min="15356" max="15356" width="3.28515625" style="1" bestFit="1" customWidth="1"/>
    <col min="15357" max="15357" width="5" style="1" bestFit="1" customWidth="1"/>
    <col min="15358" max="15358" width="23.140625" style="1" customWidth="1"/>
    <col min="15359" max="15359" width="21.28515625" style="1" customWidth="1"/>
    <col min="15360" max="15360" width="3.140625" style="1" bestFit="1" customWidth="1"/>
    <col min="15361" max="15361" width="8.5703125" style="1" bestFit="1" customWidth="1"/>
    <col min="15362" max="15362" width="16.140625" style="1" customWidth="1"/>
    <col min="15363" max="15363" width="4" style="1" bestFit="1" customWidth="1"/>
    <col min="15364" max="15365" width="5" style="1" bestFit="1" customWidth="1"/>
    <col min="15366" max="15366" width="5.42578125" style="1" bestFit="1" customWidth="1"/>
    <col min="15367" max="15367" width="4.28515625" style="1" bestFit="1" customWidth="1"/>
    <col min="15368" max="15369" width="5" style="1" bestFit="1" customWidth="1"/>
    <col min="15370" max="15370" width="4" style="1" bestFit="1" customWidth="1"/>
    <col min="15371" max="15371" width="5.42578125" style="1" bestFit="1" customWidth="1"/>
    <col min="15372" max="15372" width="3" style="1" bestFit="1" customWidth="1"/>
    <col min="15373" max="15373" width="3.140625" style="1" bestFit="1" customWidth="1"/>
    <col min="15374" max="15376" width="5.42578125" style="1" bestFit="1" customWidth="1"/>
    <col min="15377" max="15377" width="5" style="1" customWidth="1"/>
    <col min="15378" max="15378" width="0" style="1" hidden="1" customWidth="1"/>
    <col min="15379" max="15379" width="3.140625" style="1" customWidth="1"/>
    <col min="15380" max="15380" width="5.42578125" style="1" bestFit="1" customWidth="1"/>
    <col min="15381" max="15381" width="4.28515625" style="1" customWidth="1"/>
    <col min="15382" max="15382" width="13" style="1" customWidth="1"/>
    <col min="15383" max="15383" width="15.28515625" style="1" bestFit="1" customWidth="1"/>
    <col min="15384" max="15384" width="9.7109375" style="1" customWidth="1"/>
    <col min="15385" max="15385" width="9.42578125" style="1" bestFit="1" customWidth="1"/>
    <col min="15386" max="15386" width="12.5703125" style="1" bestFit="1" customWidth="1"/>
    <col min="15387" max="15387" width="13.28515625" style="1" bestFit="1" customWidth="1"/>
    <col min="15388" max="15388" width="21.42578125" style="1" customWidth="1"/>
    <col min="15389" max="15611" width="9.140625" style="1"/>
    <col min="15612" max="15612" width="3.28515625" style="1" bestFit="1" customWidth="1"/>
    <col min="15613" max="15613" width="5" style="1" bestFit="1" customWidth="1"/>
    <col min="15614" max="15614" width="23.140625" style="1" customWidth="1"/>
    <col min="15615" max="15615" width="21.28515625" style="1" customWidth="1"/>
    <col min="15616" max="15616" width="3.140625" style="1" bestFit="1" customWidth="1"/>
    <col min="15617" max="15617" width="8.5703125" style="1" bestFit="1" customWidth="1"/>
    <col min="15618" max="15618" width="16.140625" style="1" customWidth="1"/>
    <col min="15619" max="15619" width="4" style="1" bestFit="1" customWidth="1"/>
    <col min="15620" max="15621" width="5" style="1" bestFit="1" customWidth="1"/>
    <col min="15622" max="15622" width="5.42578125" style="1" bestFit="1" customWidth="1"/>
    <col min="15623" max="15623" width="4.28515625" style="1" bestFit="1" customWidth="1"/>
    <col min="15624" max="15625" width="5" style="1" bestFit="1" customWidth="1"/>
    <col min="15626" max="15626" width="4" style="1" bestFit="1" customWidth="1"/>
    <col min="15627" max="15627" width="5.42578125" style="1" bestFit="1" customWidth="1"/>
    <col min="15628" max="15628" width="3" style="1" bestFit="1" customWidth="1"/>
    <col min="15629" max="15629" width="3.140625" style="1" bestFit="1" customWidth="1"/>
    <col min="15630" max="15632" width="5.42578125" style="1" bestFit="1" customWidth="1"/>
    <col min="15633" max="15633" width="5" style="1" customWidth="1"/>
    <col min="15634" max="15634" width="0" style="1" hidden="1" customWidth="1"/>
    <col min="15635" max="15635" width="3.140625" style="1" customWidth="1"/>
    <col min="15636" max="15636" width="5.42578125" style="1" bestFit="1" customWidth="1"/>
    <col min="15637" max="15637" width="4.28515625" style="1" customWidth="1"/>
    <col min="15638" max="15638" width="13" style="1" customWidth="1"/>
    <col min="15639" max="15639" width="15.28515625" style="1" bestFit="1" customWidth="1"/>
    <col min="15640" max="15640" width="9.7109375" style="1" customWidth="1"/>
    <col min="15641" max="15641" width="9.42578125" style="1" bestFit="1" customWidth="1"/>
    <col min="15642" max="15642" width="12.5703125" style="1" bestFit="1" customWidth="1"/>
    <col min="15643" max="15643" width="13.28515625" style="1" bestFit="1" customWidth="1"/>
    <col min="15644" max="15644" width="21.42578125" style="1" customWidth="1"/>
    <col min="15645" max="15867" width="9.140625" style="1"/>
    <col min="15868" max="15868" width="3.28515625" style="1" bestFit="1" customWidth="1"/>
    <col min="15869" max="15869" width="5" style="1" bestFit="1" customWidth="1"/>
    <col min="15870" max="15870" width="23.140625" style="1" customWidth="1"/>
    <col min="15871" max="15871" width="21.28515625" style="1" customWidth="1"/>
    <col min="15872" max="15872" width="3.140625" style="1" bestFit="1" customWidth="1"/>
    <col min="15873" max="15873" width="8.5703125" style="1" bestFit="1" customWidth="1"/>
    <col min="15874" max="15874" width="16.140625" style="1" customWidth="1"/>
    <col min="15875" max="15875" width="4" style="1" bestFit="1" customWidth="1"/>
    <col min="15876" max="15877" width="5" style="1" bestFit="1" customWidth="1"/>
    <col min="15878" max="15878" width="5.42578125" style="1" bestFit="1" customWidth="1"/>
    <col min="15879" max="15879" width="4.28515625" style="1" bestFit="1" customWidth="1"/>
    <col min="15880" max="15881" width="5" style="1" bestFit="1" customWidth="1"/>
    <col min="15882" max="15882" width="4" style="1" bestFit="1" customWidth="1"/>
    <col min="15883" max="15883" width="5.42578125" style="1" bestFit="1" customWidth="1"/>
    <col min="15884" max="15884" width="3" style="1" bestFit="1" customWidth="1"/>
    <col min="15885" max="15885" width="3.140625" style="1" bestFit="1" customWidth="1"/>
    <col min="15886" max="15888" width="5.42578125" style="1" bestFit="1" customWidth="1"/>
    <col min="15889" max="15889" width="5" style="1" customWidth="1"/>
    <col min="15890" max="15890" width="0" style="1" hidden="1" customWidth="1"/>
    <col min="15891" max="15891" width="3.140625" style="1" customWidth="1"/>
    <col min="15892" max="15892" width="5.42578125" style="1" bestFit="1" customWidth="1"/>
    <col min="15893" max="15893" width="4.28515625" style="1" customWidth="1"/>
    <col min="15894" max="15894" width="13" style="1" customWidth="1"/>
    <col min="15895" max="15895" width="15.28515625" style="1" bestFit="1" customWidth="1"/>
    <col min="15896" max="15896" width="9.7109375" style="1" customWidth="1"/>
    <col min="15897" max="15897" width="9.42578125" style="1" bestFit="1" customWidth="1"/>
    <col min="15898" max="15898" width="12.5703125" style="1" bestFit="1" customWidth="1"/>
    <col min="15899" max="15899" width="13.28515625" style="1" bestFit="1" customWidth="1"/>
    <col min="15900" max="15900" width="21.42578125" style="1" customWidth="1"/>
    <col min="15901" max="16123" width="9.140625" style="1"/>
    <col min="16124" max="16124" width="3.28515625" style="1" bestFit="1" customWidth="1"/>
    <col min="16125" max="16125" width="5" style="1" bestFit="1" customWidth="1"/>
    <col min="16126" max="16126" width="23.140625" style="1" customWidth="1"/>
    <col min="16127" max="16127" width="21.28515625" style="1" customWidth="1"/>
    <col min="16128" max="16128" width="3.140625" style="1" bestFit="1" customWidth="1"/>
    <col min="16129" max="16129" width="8.5703125" style="1" bestFit="1" customWidth="1"/>
    <col min="16130" max="16130" width="16.140625" style="1" customWidth="1"/>
    <col min="16131" max="16131" width="4" style="1" bestFit="1" customWidth="1"/>
    <col min="16132" max="16133" width="5" style="1" bestFit="1" customWidth="1"/>
    <col min="16134" max="16134" width="5.42578125" style="1" bestFit="1" customWidth="1"/>
    <col min="16135" max="16135" width="4.28515625" style="1" bestFit="1" customWidth="1"/>
    <col min="16136" max="16137" width="5" style="1" bestFit="1" customWidth="1"/>
    <col min="16138" max="16138" width="4" style="1" bestFit="1" customWidth="1"/>
    <col min="16139" max="16139" width="5.42578125" style="1" bestFit="1" customWidth="1"/>
    <col min="16140" max="16140" width="3" style="1" bestFit="1" customWidth="1"/>
    <col min="16141" max="16141" width="3.140625" style="1" bestFit="1" customWidth="1"/>
    <col min="16142" max="16144" width="5.42578125" style="1" bestFit="1" customWidth="1"/>
    <col min="16145" max="16145" width="5" style="1" customWidth="1"/>
    <col min="16146" max="16146" width="0" style="1" hidden="1" customWidth="1"/>
    <col min="16147" max="16147" width="3.140625" style="1" customWidth="1"/>
    <col min="16148" max="16148" width="5.42578125" style="1" bestFit="1" customWidth="1"/>
    <col min="16149" max="16149" width="4.28515625" style="1" customWidth="1"/>
    <col min="16150" max="16150" width="13" style="1" customWidth="1"/>
    <col min="16151" max="16151" width="15.28515625" style="1" bestFit="1" customWidth="1"/>
    <col min="16152" max="16152" width="9.7109375" style="1" customWidth="1"/>
    <col min="16153" max="16153" width="9.42578125" style="1" bestFit="1" customWidth="1"/>
    <col min="16154" max="16154" width="12.5703125" style="1" bestFit="1" customWidth="1"/>
    <col min="16155" max="16155" width="13.28515625" style="1" bestFit="1" customWidth="1"/>
    <col min="16156" max="16156" width="21.42578125" style="1" customWidth="1"/>
    <col min="16157" max="16384" width="9.140625" style="1"/>
  </cols>
  <sheetData>
    <row r="1" spans="1:28" ht="12" customHeight="1" x14ac:dyDescent="0.2">
      <c r="A1" s="142" t="s">
        <v>49</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row>
    <row r="2" spans="1:28" ht="48.75" customHeight="1" x14ac:dyDescent="0.2">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row>
    <row r="3" spans="1:28" ht="111" x14ac:dyDescent="0.2">
      <c r="A3" s="34" t="s">
        <v>0</v>
      </c>
      <c r="B3" s="34" t="s">
        <v>1</v>
      </c>
      <c r="C3" s="35" t="s">
        <v>2</v>
      </c>
      <c r="D3" s="36" t="s">
        <v>3</v>
      </c>
      <c r="E3" s="35" t="s">
        <v>4</v>
      </c>
      <c r="F3" s="35" t="s">
        <v>5</v>
      </c>
      <c r="G3" s="35" t="s">
        <v>6</v>
      </c>
      <c r="H3" s="34" t="s">
        <v>7</v>
      </c>
      <c r="I3" s="34" t="s">
        <v>8</v>
      </c>
      <c r="J3" s="34" t="s">
        <v>9</v>
      </c>
      <c r="K3" s="34" t="s">
        <v>10</v>
      </c>
      <c r="L3" s="34" t="s">
        <v>11</v>
      </c>
      <c r="M3" s="34" t="s">
        <v>12</v>
      </c>
      <c r="N3" s="34" t="s">
        <v>9</v>
      </c>
      <c r="O3" s="37" t="s">
        <v>13</v>
      </c>
      <c r="P3" s="38" t="s">
        <v>14</v>
      </c>
      <c r="Q3" s="34" t="s">
        <v>15</v>
      </c>
      <c r="R3" s="34" t="s">
        <v>16</v>
      </c>
      <c r="S3" s="34" t="s">
        <v>17</v>
      </c>
      <c r="T3" s="34" t="s">
        <v>18</v>
      </c>
      <c r="U3" s="34" t="s">
        <v>19</v>
      </c>
      <c r="V3" s="39" t="s">
        <v>20</v>
      </c>
      <c r="W3" s="39" t="s">
        <v>21</v>
      </c>
      <c r="X3" s="39" t="s">
        <v>21</v>
      </c>
      <c r="Y3" s="39" t="s">
        <v>22</v>
      </c>
      <c r="Z3" s="39" t="s">
        <v>23</v>
      </c>
      <c r="AA3" s="39" t="s">
        <v>24</v>
      </c>
      <c r="AB3" s="40" t="s">
        <v>25</v>
      </c>
    </row>
    <row r="4" spans="1:28" ht="21.95" customHeight="1" x14ac:dyDescent="0.25">
      <c r="A4" s="22">
        <v>1</v>
      </c>
      <c r="B4" s="22">
        <v>659</v>
      </c>
      <c r="C4" s="33" t="s">
        <v>50</v>
      </c>
      <c r="D4" s="23" t="s">
        <v>51</v>
      </c>
      <c r="E4" s="23" t="s">
        <v>26</v>
      </c>
      <c r="F4" s="24">
        <v>35490</v>
      </c>
      <c r="G4" s="23" t="s">
        <v>52</v>
      </c>
      <c r="H4" s="25">
        <v>750</v>
      </c>
      <c r="I4" s="26">
        <v>1050</v>
      </c>
      <c r="J4" s="26">
        <v>2012</v>
      </c>
      <c r="K4" s="27">
        <f t="shared" ref="K4:K71" si="0">(H4/I4)*100</f>
        <v>71.428571428571431</v>
      </c>
      <c r="L4" s="25">
        <v>579</v>
      </c>
      <c r="M4" s="26">
        <v>1100</v>
      </c>
      <c r="N4" s="26">
        <v>2017</v>
      </c>
      <c r="O4" s="28">
        <f t="shared" ref="O4:O23" si="1">IF(Z4="MI",L4-10,L4)</f>
        <v>579</v>
      </c>
      <c r="P4" s="29">
        <f t="shared" ref="P4:P71" si="2">(O4/M4)*100</f>
        <v>52.63636363636364</v>
      </c>
      <c r="Q4" s="30">
        <v>26</v>
      </c>
      <c r="R4" s="30">
        <v>50</v>
      </c>
      <c r="S4" s="27">
        <f t="shared" ref="S4:S58" si="3">(Q4/R4)*100</f>
        <v>52</v>
      </c>
      <c r="T4" s="27">
        <f t="shared" ref="T4:T58" si="4">(K4*0.1)</f>
        <v>7.1428571428571432</v>
      </c>
      <c r="U4" s="27">
        <f t="shared" ref="U4:U58" si="5">(P4*0.5)</f>
        <v>26.31818181818182</v>
      </c>
      <c r="V4" s="26">
        <f t="shared" ref="V4:V58" si="6">Q4*40/R4</f>
        <v>20.8</v>
      </c>
      <c r="W4" s="26">
        <v>0</v>
      </c>
      <c r="X4" s="26">
        <v>0</v>
      </c>
      <c r="Y4" s="31">
        <f t="shared" ref="Y4:Y58" si="7">(T4+U4+V4+W4+X4)</f>
        <v>54.261038961038963</v>
      </c>
      <c r="Z4" s="30">
        <v>0</v>
      </c>
      <c r="AA4" s="25" t="s">
        <v>53</v>
      </c>
      <c r="AB4" s="41"/>
    </row>
    <row r="5" spans="1:28" ht="21.95" customHeight="1" x14ac:dyDescent="0.25">
      <c r="A5" s="22">
        <v>2</v>
      </c>
      <c r="B5" s="22">
        <v>656</v>
      </c>
      <c r="C5" s="33" t="s">
        <v>54</v>
      </c>
      <c r="D5" s="23" t="s">
        <v>55</v>
      </c>
      <c r="E5" s="23" t="s">
        <v>26</v>
      </c>
      <c r="F5" s="24">
        <v>28948</v>
      </c>
      <c r="G5" s="23" t="s">
        <v>52</v>
      </c>
      <c r="H5" s="25">
        <v>241</v>
      </c>
      <c r="I5" s="26">
        <v>550</v>
      </c>
      <c r="J5" s="26">
        <v>2001</v>
      </c>
      <c r="K5" s="27">
        <f t="shared" si="0"/>
        <v>43.81818181818182</v>
      </c>
      <c r="L5" s="25">
        <v>476</v>
      </c>
      <c r="M5" s="26">
        <v>1100</v>
      </c>
      <c r="N5" s="26">
        <v>1999</v>
      </c>
      <c r="O5" s="28">
        <f t="shared" si="1"/>
        <v>476</v>
      </c>
      <c r="P5" s="29">
        <f t="shared" si="2"/>
        <v>43.272727272727273</v>
      </c>
      <c r="Q5" s="30">
        <v>23</v>
      </c>
      <c r="R5" s="30">
        <v>50</v>
      </c>
      <c r="S5" s="27">
        <f t="shared" si="3"/>
        <v>46</v>
      </c>
      <c r="T5" s="27">
        <f t="shared" si="4"/>
        <v>4.3818181818181818</v>
      </c>
      <c r="U5" s="27">
        <f t="shared" si="5"/>
        <v>21.636363636363637</v>
      </c>
      <c r="V5" s="26">
        <f t="shared" si="6"/>
        <v>18.399999999999999</v>
      </c>
      <c r="W5" s="26">
        <v>0</v>
      </c>
      <c r="X5" s="26">
        <v>0</v>
      </c>
      <c r="Y5" s="31">
        <f t="shared" si="7"/>
        <v>44.418181818181822</v>
      </c>
      <c r="Z5" s="30">
        <v>0</v>
      </c>
      <c r="AA5" s="25" t="s">
        <v>53</v>
      </c>
      <c r="AB5" s="32"/>
    </row>
    <row r="6" spans="1:28" ht="21.95" customHeight="1" x14ac:dyDescent="0.25">
      <c r="A6" s="22">
        <v>3</v>
      </c>
      <c r="B6" s="22">
        <v>635</v>
      </c>
      <c r="C6" s="33" t="s">
        <v>56</v>
      </c>
      <c r="D6" s="23" t="s">
        <v>57</v>
      </c>
      <c r="E6" s="23" t="s">
        <v>26</v>
      </c>
      <c r="F6" s="24">
        <v>31302</v>
      </c>
      <c r="G6" s="23" t="s">
        <v>58</v>
      </c>
      <c r="H6" s="25">
        <v>650</v>
      </c>
      <c r="I6" s="26">
        <v>850</v>
      </c>
      <c r="J6" s="26">
        <v>2002</v>
      </c>
      <c r="K6" s="27">
        <f t="shared" si="0"/>
        <v>76.470588235294116</v>
      </c>
      <c r="L6" s="25">
        <v>622</v>
      </c>
      <c r="M6" s="26">
        <v>1100</v>
      </c>
      <c r="N6" s="26">
        <v>2005</v>
      </c>
      <c r="O6" s="28">
        <v>622</v>
      </c>
      <c r="P6" s="29">
        <f t="shared" si="2"/>
        <v>56.545454545454547</v>
      </c>
      <c r="Q6" s="30">
        <v>33</v>
      </c>
      <c r="R6" s="30">
        <v>50</v>
      </c>
      <c r="S6" s="27">
        <f t="shared" si="3"/>
        <v>66</v>
      </c>
      <c r="T6" s="27">
        <f t="shared" si="4"/>
        <v>7.6470588235294121</v>
      </c>
      <c r="U6" s="27">
        <f t="shared" si="5"/>
        <v>28.272727272727273</v>
      </c>
      <c r="V6" s="26">
        <f t="shared" si="6"/>
        <v>26.4</v>
      </c>
      <c r="W6" s="26">
        <v>0</v>
      </c>
      <c r="X6" s="26">
        <v>0</v>
      </c>
      <c r="Y6" s="31">
        <f t="shared" si="7"/>
        <v>62.319786096256685</v>
      </c>
      <c r="Z6" s="30">
        <v>0</v>
      </c>
      <c r="AA6" s="25" t="s">
        <v>53</v>
      </c>
      <c r="AB6" s="41"/>
    </row>
    <row r="7" spans="1:28" ht="21.95" customHeight="1" x14ac:dyDescent="0.25">
      <c r="A7" s="22">
        <v>4</v>
      </c>
      <c r="B7" s="22">
        <v>608</v>
      </c>
      <c r="C7" s="33" t="s">
        <v>68</v>
      </c>
      <c r="D7" s="23" t="s">
        <v>69</v>
      </c>
      <c r="E7" s="23" t="s">
        <v>26</v>
      </c>
      <c r="F7" s="24">
        <v>32230</v>
      </c>
      <c r="G7" s="23" t="s">
        <v>70</v>
      </c>
      <c r="H7" s="25">
        <v>496</v>
      </c>
      <c r="I7" s="26">
        <v>850</v>
      </c>
      <c r="J7" s="26">
        <v>2004</v>
      </c>
      <c r="K7" s="27">
        <f>(H7/I7)*100</f>
        <v>58.352941176470587</v>
      </c>
      <c r="L7" s="25">
        <v>565</v>
      </c>
      <c r="M7" s="26">
        <v>1100</v>
      </c>
      <c r="N7" s="26">
        <v>2006</v>
      </c>
      <c r="O7" s="28">
        <f>IF(Z7="MI",L7-10,L7)</f>
        <v>565</v>
      </c>
      <c r="P7" s="29">
        <f>(O7/M7)*100</f>
        <v>51.363636363636367</v>
      </c>
      <c r="Q7" s="30">
        <v>35</v>
      </c>
      <c r="R7" s="30">
        <v>50</v>
      </c>
      <c r="S7" s="27">
        <f>(Q7/R7)*100</f>
        <v>70</v>
      </c>
      <c r="T7" s="27">
        <f>(K7*0.1)</f>
        <v>5.8352941176470594</v>
      </c>
      <c r="U7" s="27">
        <f>(P7*0.5)</f>
        <v>25.681818181818183</v>
      </c>
      <c r="V7" s="26">
        <f>Q7*40/R7</f>
        <v>28</v>
      </c>
      <c r="W7" s="26">
        <v>0</v>
      </c>
      <c r="X7" s="26">
        <v>0</v>
      </c>
      <c r="Y7" s="31">
        <f>(T7+U7+V7+W7+X7)</f>
        <v>59.517112299465239</v>
      </c>
      <c r="Z7" s="30">
        <v>0</v>
      </c>
      <c r="AA7" s="25" t="s">
        <v>53</v>
      </c>
      <c r="AB7" s="41"/>
    </row>
    <row r="8" spans="1:28" ht="21.95" customHeight="1" x14ac:dyDescent="0.25">
      <c r="A8" s="22">
        <v>5</v>
      </c>
      <c r="B8" s="22">
        <v>634</v>
      </c>
      <c r="C8" s="33" t="s">
        <v>63</v>
      </c>
      <c r="D8" s="23" t="s">
        <v>64</v>
      </c>
      <c r="E8" s="23" t="s">
        <v>26</v>
      </c>
      <c r="F8" s="24">
        <v>31546</v>
      </c>
      <c r="G8" s="23" t="s">
        <v>65</v>
      </c>
      <c r="H8" s="25">
        <v>416</v>
      </c>
      <c r="I8" s="26">
        <v>850</v>
      </c>
      <c r="J8" s="26">
        <v>2003</v>
      </c>
      <c r="K8" s="27">
        <f t="shared" si="0"/>
        <v>48.941176470588239</v>
      </c>
      <c r="L8" s="25">
        <v>585</v>
      </c>
      <c r="M8" s="26">
        <v>1100</v>
      </c>
      <c r="N8" s="26">
        <v>2005</v>
      </c>
      <c r="O8" s="28">
        <f t="shared" si="1"/>
        <v>585</v>
      </c>
      <c r="P8" s="29">
        <f t="shared" si="2"/>
        <v>53.181818181818187</v>
      </c>
      <c r="Q8" s="30">
        <v>27</v>
      </c>
      <c r="R8" s="30">
        <v>50</v>
      </c>
      <c r="S8" s="27">
        <f t="shared" si="3"/>
        <v>54</v>
      </c>
      <c r="T8" s="27">
        <f t="shared" si="4"/>
        <v>4.8941176470588239</v>
      </c>
      <c r="U8" s="27">
        <f t="shared" si="5"/>
        <v>26.590909090909093</v>
      </c>
      <c r="V8" s="26">
        <f t="shared" si="6"/>
        <v>21.6</v>
      </c>
      <c r="W8" s="26">
        <v>0</v>
      </c>
      <c r="X8" s="26">
        <v>0</v>
      </c>
      <c r="Y8" s="31">
        <f t="shared" si="7"/>
        <v>53.085026737967922</v>
      </c>
      <c r="Z8" s="30">
        <v>0</v>
      </c>
      <c r="AA8" s="25" t="s">
        <v>53</v>
      </c>
      <c r="AB8" s="41"/>
    </row>
    <row r="9" spans="1:28" ht="21.95" customHeight="1" x14ac:dyDescent="0.25">
      <c r="A9" s="22">
        <v>6</v>
      </c>
      <c r="B9" s="22">
        <v>611</v>
      </c>
      <c r="C9" s="33" t="s">
        <v>66</v>
      </c>
      <c r="D9" s="23" t="s">
        <v>67</v>
      </c>
      <c r="E9" s="23" t="s">
        <v>26</v>
      </c>
      <c r="F9" s="24">
        <v>33254</v>
      </c>
      <c r="G9" s="23" t="s">
        <v>52</v>
      </c>
      <c r="H9" s="25">
        <v>429</v>
      </c>
      <c r="I9" s="26">
        <v>900</v>
      </c>
      <c r="J9" s="26">
        <v>2010</v>
      </c>
      <c r="K9" s="27">
        <f t="shared" si="0"/>
        <v>47.666666666666671</v>
      </c>
      <c r="L9" s="25">
        <v>535</v>
      </c>
      <c r="M9" s="26">
        <v>1100</v>
      </c>
      <c r="N9" s="26">
        <v>2015</v>
      </c>
      <c r="O9" s="28">
        <f t="shared" si="1"/>
        <v>535</v>
      </c>
      <c r="P9" s="29">
        <f t="shared" si="2"/>
        <v>48.63636363636364</v>
      </c>
      <c r="Q9" s="30">
        <v>23</v>
      </c>
      <c r="R9" s="30">
        <v>50</v>
      </c>
      <c r="S9" s="27">
        <f t="shared" si="3"/>
        <v>46</v>
      </c>
      <c r="T9" s="27">
        <f t="shared" si="4"/>
        <v>4.7666666666666675</v>
      </c>
      <c r="U9" s="27">
        <f t="shared" si="5"/>
        <v>24.31818181818182</v>
      </c>
      <c r="V9" s="26">
        <f t="shared" si="6"/>
        <v>18.399999999999999</v>
      </c>
      <c r="W9" s="26">
        <v>0</v>
      </c>
      <c r="X9" s="26">
        <v>0</v>
      </c>
      <c r="Y9" s="31">
        <f t="shared" si="7"/>
        <v>47.484848484848484</v>
      </c>
      <c r="Z9" s="30">
        <v>0</v>
      </c>
      <c r="AA9" s="25" t="s">
        <v>53</v>
      </c>
      <c r="AB9" s="32"/>
    </row>
    <row r="10" spans="1:28" ht="21.95" customHeight="1" x14ac:dyDescent="0.25">
      <c r="A10" s="22">
        <v>7</v>
      </c>
      <c r="B10" s="22">
        <v>614</v>
      </c>
      <c r="C10" s="33" t="s">
        <v>78</v>
      </c>
      <c r="D10" s="23" t="s">
        <v>79</v>
      </c>
      <c r="E10" s="23" t="s">
        <v>26</v>
      </c>
      <c r="F10" s="24">
        <v>32295</v>
      </c>
      <c r="G10" s="23" t="s">
        <v>76</v>
      </c>
      <c r="H10" s="25">
        <v>658</v>
      </c>
      <c r="I10" s="26">
        <v>1050</v>
      </c>
      <c r="J10" s="26">
        <v>2005</v>
      </c>
      <c r="K10" s="27">
        <f t="shared" ref="K10:K15" si="8">(H10/I10)*100</f>
        <v>62.666666666666671</v>
      </c>
      <c r="L10" s="25">
        <v>646</v>
      </c>
      <c r="M10" s="26">
        <v>1100</v>
      </c>
      <c r="N10" s="26">
        <v>2007</v>
      </c>
      <c r="O10" s="28">
        <f t="shared" ref="O10:O15" si="9">IF(Z10="MI",L10-10,L10)</f>
        <v>646</v>
      </c>
      <c r="P10" s="29">
        <f t="shared" ref="P10:P15" si="10">(O10/M10)*100</f>
        <v>58.727272727272727</v>
      </c>
      <c r="Q10" s="30">
        <v>28</v>
      </c>
      <c r="R10" s="30">
        <v>50</v>
      </c>
      <c r="S10" s="27">
        <f t="shared" ref="S10:S15" si="11">(Q10/R10)*100</f>
        <v>56.000000000000007</v>
      </c>
      <c r="T10" s="27">
        <f t="shared" ref="T10:T15" si="12">(K10*0.1)</f>
        <v>6.2666666666666675</v>
      </c>
      <c r="U10" s="27">
        <f t="shared" ref="U10:U15" si="13">(P10*0.5)</f>
        <v>29.363636363636363</v>
      </c>
      <c r="V10" s="26">
        <f t="shared" ref="V10:V15" si="14">Q10*40/R10</f>
        <v>22.4</v>
      </c>
      <c r="W10" s="26">
        <v>0</v>
      </c>
      <c r="X10" s="26">
        <v>0</v>
      </c>
      <c r="Y10" s="31">
        <f t="shared" ref="Y10:Y15" si="15">(T10+U10+V10+W10+X10)</f>
        <v>58.030303030303031</v>
      </c>
      <c r="Z10" s="30">
        <v>0</v>
      </c>
      <c r="AA10" s="25" t="s">
        <v>77</v>
      </c>
      <c r="AB10" s="32"/>
    </row>
    <row r="11" spans="1:28" ht="21.95" customHeight="1" x14ac:dyDescent="0.25">
      <c r="A11" s="22">
        <v>8</v>
      </c>
      <c r="B11" s="22">
        <v>628</v>
      </c>
      <c r="C11" s="33" t="s">
        <v>74</v>
      </c>
      <c r="D11" s="23" t="s">
        <v>75</v>
      </c>
      <c r="E11" s="23" t="s">
        <v>26</v>
      </c>
      <c r="F11" s="24">
        <v>27865</v>
      </c>
      <c r="G11" s="23" t="s">
        <v>76</v>
      </c>
      <c r="H11" s="25">
        <v>558</v>
      </c>
      <c r="I11" s="26">
        <v>850</v>
      </c>
      <c r="J11" s="26">
        <v>1994</v>
      </c>
      <c r="K11" s="27">
        <f t="shared" si="8"/>
        <v>65.64705882352942</v>
      </c>
      <c r="L11" s="25">
        <v>563</v>
      </c>
      <c r="M11" s="26">
        <v>1100</v>
      </c>
      <c r="N11" s="26">
        <v>1996</v>
      </c>
      <c r="O11" s="28">
        <f t="shared" si="9"/>
        <v>563</v>
      </c>
      <c r="P11" s="29">
        <f t="shared" si="10"/>
        <v>51.181818181818187</v>
      </c>
      <c r="Q11" s="30">
        <v>24</v>
      </c>
      <c r="R11" s="30">
        <v>50</v>
      </c>
      <c r="S11" s="27">
        <f t="shared" si="11"/>
        <v>48</v>
      </c>
      <c r="T11" s="27">
        <f t="shared" si="12"/>
        <v>6.5647058823529427</v>
      </c>
      <c r="U11" s="27">
        <f t="shared" si="13"/>
        <v>25.590909090909093</v>
      </c>
      <c r="V11" s="26">
        <f t="shared" si="14"/>
        <v>19.2</v>
      </c>
      <c r="W11" s="26">
        <v>0</v>
      </c>
      <c r="X11" s="26">
        <v>0</v>
      </c>
      <c r="Y11" s="31">
        <f t="shared" si="15"/>
        <v>51.355614973262036</v>
      </c>
      <c r="Z11" s="30">
        <v>0</v>
      </c>
      <c r="AA11" s="25" t="s">
        <v>77</v>
      </c>
      <c r="AB11" s="41"/>
    </row>
    <row r="12" spans="1:28" ht="27" customHeight="1" x14ac:dyDescent="0.2">
      <c r="A12" s="22">
        <v>9</v>
      </c>
      <c r="B12" s="22"/>
      <c r="C12" s="33" t="s">
        <v>196</v>
      </c>
      <c r="D12" s="23" t="s">
        <v>197</v>
      </c>
      <c r="E12" s="23" t="s">
        <v>26</v>
      </c>
      <c r="F12" s="24">
        <v>30906</v>
      </c>
      <c r="G12" s="23" t="s">
        <v>58</v>
      </c>
      <c r="H12" s="25">
        <v>604</v>
      </c>
      <c r="I12" s="26">
        <v>850</v>
      </c>
      <c r="J12" s="26">
        <v>2000</v>
      </c>
      <c r="K12" s="27">
        <f t="shared" si="8"/>
        <v>71.058823529411768</v>
      </c>
      <c r="L12" s="25">
        <v>599</v>
      </c>
      <c r="M12" s="26">
        <v>1100</v>
      </c>
      <c r="N12" s="26">
        <v>2000</v>
      </c>
      <c r="O12" s="28">
        <f t="shared" si="9"/>
        <v>599</v>
      </c>
      <c r="P12" s="29">
        <f t="shared" si="10"/>
        <v>54.454545454545453</v>
      </c>
      <c r="Q12" s="30">
        <v>39</v>
      </c>
      <c r="R12" s="30">
        <v>50</v>
      </c>
      <c r="S12" s="27">
        <f t="shared" si="11"/>
        <v>78</v>
      </c>
      <c r="T12" s="27">
        <f t="shared" si="12"/>
        <v>7.105882352941177</v>
      </c>
      <c r="U12" s="27">
        <f t="shared" si="13"/>
        <v>27.227272727272727</v>
      </c>
      <c r="V12" s="26">
        <f t="shared" si="14"/>
        <v>31.2</v>
      </c>
      <c r="X12" s="26">
        <v>0</v>
      </c>
      <c r="Y12" s="31">
        <f t="shared" si="15"/>
        <v>65.533155080213902</v>
      </c>
      <c r="Z12" s="30">
        <v>0</v>
      </c>
      <c r="AA12" s="25" t="s">
        <v>53</v>
      </c>
    </row>
    <row r="13" spans="1:28" ht="27" customHeight="1" x14ac:dyDescent="0.25">
      <c r="A13" s="22">
        <v>10</v>
      </c>
      <c r="B13" s="22">
        <v>660</v>
      </c>
      <c r="C13" s="33" t="s">
        <v>71</v>
      </c>
      <c r="D13" s="23" t="s">
        <v>72</v>
      </c>
      <c r="E13" s="23" t="s">
        <v>28</v>
      </c>
      <c r="F13" s="24">
        <v>34189</v>
      </c>
      <c r="G13" s="23" t="s">
        <v>73</v>
      </c>
      <c r="H13" s="25">
        <v>658</v>
      </c>
      <c r="I13" s="26">
        <v>1050</v>
      </c>
      <c r="J13" s="26">
        <v>2009</v>
      </c>
      <c r="K13" s="27">
        <f t="shared" si="8"/>
        <v>62.666666666666671</v>
      </c>
      <c r="L13" s="25">
        <v>558</v>
      </c>
      <c r="M13" s="26">
        <v>1100</v>
      </c>
      <c r="N13" s="26">
        <v>2011</v>
      </c>
      <c r="O13" s="28">
        <f t="shared" si="9"/>
        <v>558</v>
      </c>
      <c r="P13" s="29">
        <f t="shared" si="10"/>
        <v>50.727272727272734</v>
      </c>
      <c r="Q13" s="30">
        <v>23</v>
      </c>
      <c r="R13" s="30">
        <v>50</v>
      </c>
      <c r="S13" s="27">
        <f t="shared" si="11"/>
        <v>46</v>
      </c>
      <c r="T13" s="27">
        <f t="shared" si="12"/>
        <v>6.2666666666666675</v>
      </c>
      <c r="U13" s="27">
        <f t="shared" si="13"/>
        <v>25.363636363636367</v>
      </c>
      <c r="V13" s="26">
        <f t="shared" si="14"/>
        <v>18.399999999999999</v>
      </c>
      <c r="W13" s="26">
        <v>0</v>
      </c>
      <c r="X13" s="26">
        <v>0</v>
      </c>
      <c r="Y13" s="31">
        <f t="shared" si="15"/>
        <v>50.030303030303031</v>
      </c>
      <c r="Z13" s="30">
        <v>0</v>
      </c>
      <c r="AA13" s="25" t="s">
        <v>77</v>
      </c>
      <c r="AB13" s="32"/>
    </row>
    <row r="14" spans="1:28" ht="27" customHeight="1" x14ac:dyDescent="0.25">
      <c r="A14" s="22">
        <v>11</v>
      </c>
      <c r="B14" s="22">
        <v>672</v>
      </c>
      <c r="C14" s="33" t="s">
        <v>80</v>
      </c>
      <c r="D14" s="23" t="s">
        <v>81</v>
      </c>
      <c r="E14" s="23" t="s">
        <v>26</v>
      </c>
      <c r="F14" s="24">
        <v>35110</v>
      </c>
      <c r="G14" s="23" t="s">
        <v>61</v>
      </c>
      <c r="H14" s="25">
        <v>758</v>
      </c>
      <c r="I14" s="26">
        <v>1050</v>
      </c>
      <c r="J14" s="26">
        <v>2011</v>
      </c>
      <c r="K14" s="27">
        <f t="shared" si="8"/>
        <v>72.19047619047619</v>
      </c>
      <c r="L14" s="25">
        <v>648</v>
      </c>
      <c r="M14" s="26">
        <v>1100</v>
      </c>
      <c r="N14" s="26">
        <v>2013</v>
      </c>
      <c r="O14" s="28">
        <f t="shared" si="9"/>
        <v>648</v>
      </c>
      <c r="P14" s="29">
        <f t="shared" si="10"/>
        <v>58.909090909090914</v>
      </c>
      <c r="Q14" s="30"/>
      <c r="R14" s="30">
        <v>50</v>
      </c>
      <c r="S14" s="27">
        <f t="shared" si="11"/>
        <v>0</v>
      </c>
      <c r="T14" s="27">
        <f t="shared" si="12"/>
        <v>7.2190476190476192</v>
      </c>
      <c r="U14" s="27">
        <f t="shared" si="13"/>
        <v>29.454545454545457</v>
      </c>
      <c r="V14" s="26">
        <f t="shared" si="14"/>
        <v>0</v>
      </c>
      <c r="W14" s="26">
        <v>0</v>
      </c>
      <c r="X14" s="26">
        <v>0</v>
      </c>
      <c r="Y14" s="31">
        <f t="shared" si="15"/>
        <v>36.673593073593075</v>
      </c>
      <c r="Z14" s="30">
        <v>0</v>
      </c>
      <c r="AA14" s="25" t="s">
        <v>62</v>
      </c>
      <c r="AB14" s="32"/>
    </row>
    <row r="15" spans="1:28" ht="27" customHeight="1" x14ac:dyDescent="0.25">
      <c r="A15" s="22">
        <v>12</v>
      </c>
      <c r="B15" s="22">
        <v>636</v>
      </c>
      <c r="C15" s="33" t="s">
        <v>59</v>
      </c>
      <c r="D15" s="23" t="s">
        <v>60</v>
      </c>
      <c r="E15" s="23" t="s">
        <v>26</v>
      </c>
      <c r="F15" s="24">
        <v>32510</v>
      </c>
      <c r="G15" s="23" t="s">
        <v>61</v>
      </c>
      <c r="H15" s="25">
        <v>546</v>
      </c>
      <c r="I15" s="26">
        <v>1050</v>
      </c>
      <c r="J15" s="26">
        <v>2006</v>
      </c>
      <c r="K15" s="27">
        <f t="shared" si="8"/>
        <v>52</v>
      </c>
      <c r="L15" s="25">
        <v>622</v>
      </c>
      <c r="M15" s="26">
        <v>1100</v>
      </c>
      <c r="N15" s="26">
        <v>2011</v>
      </c>
      <c r="O15" s="28">
        <f t="shared" si="9"/>
        <v>622</v>
      </c>
      <c r="P15" s="29">
        <f t="shared" si="10"/>
        <v>56.545454545454547</v>
      </c>
      <c r="Q15" s="1">
        <v>23</v>
      </c>
      <c r="R15" s="30">
        <v>50</v>
      </c>
      <c r="S15" s="27">
        <f t="shared" si="11"/>
        <v>46</v>
      </c>
      <c r="T15" s="27">
        <f t="shared" si="12"/>
        <v>5.2</v>
      </c>
      <c r="U15" s="27">
        <f t="shared" si="13"/>
        <v>28.272727272727273</v>
      </c>
      <c r="V15" s="26">
        <f t="shared" si="14"/>
        <v>18.399999999999999</v>
      </c>
      <c r="X15" s="26">
        <v>0</v>
      </c>
      <c r="Y15" s="31">
        <f t="shared" si="15"/>
        <v>51.872727272727275</v>
      </c>
      <c r="Z15" s="30">
        <v>0</v>
      </c>
      <c r="AA15" s="25" t="s">
        <v>62</v>
      </c>
      <c r="AB15" s="41"/>
    </row>
    <row r="16" spans="1:28" ht="27" customHeight="1" x14ac:dyDescent="0.25">
      <c r="A16" s="22">
        <v>13</v>
      </c>
      <c r="B16" s="22">
        <v>667</v>
      </c>
      <c r="C16" s="33" t="s">
        <v>82</v>
      </c>
      <c r="D16" s="23" t="s">
        <v>83</v>
      </c>
      <c r="E16" s="23" t="s">
        <v>26</v>
      </c>
      <c r="F16" s="24">
        <v>35509</v>
      </c>
      <c r="G16" s="23" t="s">
        <v>84</v>
      </c>
      <c r="H16" s="25">
        <v>630</v>
      </c>
      <c r="I16" s="26">
        <v>1100</v>
      </c>
      <c r="J16" s="26">
        <v>2014</v>
      </c>
      <c r="K16" s="27">
        <f t="shared" si="0"/>
        <v>57.272727272727273</v>
      </c>
      <c r="L16" s="25">
        <v>834</v>
      </c>
      <c r="M16" s="26">
        <v>1100</v>
      </c>
      <c r="N16" s="26">
        <v>2017</v>
      </c>
      <c r="O16" s="28">
        <f t="shared" si="1"/>
        <v>834</v>
      </c>
      <c r="P16" s="29">
        <f t="shared" si="2"/>
        <v>75.818181818181813</v>
      </c>
      <c r="Q16" s="30">
        <v>21</v>
      </c>
      <c r="R16" s="30">
        <v>50</v>
      </c>
      <c r="S16" s="27">
        <f t="shared" si="3"/>
        <v>42</v>
      </c>
      <c r="T16" s="27">
        <f t="shared" si="4"/>
        <v>5.7272727272727275</v>
      </c>
      <c r="U16" s="27">
        <f t="shared" si="5"/>
        <v>37.909090909090907</v>
      </c>
      <c r="V16" s="26">
        <f t="shared" si="6"/>
        <v>16.8</v>
      </c>
      <c r="W16" s="26">
        <v>0</v>
      </c>
      <c r="X16" s="26">
        <v>0</v>
      </c>
      <c r="Y16" s="31">
        <f t="shared" si="7"/>
        <v>60.436363636363637</v>
      </c>
      <c r="Z16" s="30">
        <v>0</v>
      </c>
      <c r="AA16" s="25" t="s">
        <v>62</v>
      </c>
      <c r="AB16" s="41"/>
    </row>
    <row r="17" spans="1:29" s="2" customFormat="1" ht="21.95" customHeight="1" x14ac:dyDescent="0.25">
      <c r="A17" s="22">
        <v>14</v>
      </c>
      <c r="B17" s="22">
        <v>661</v>
      </c>
      <c r="C17" s="33" t="s">
        <v>85</v>
      </c>
      <c r="D17" s="23" t="s">
        <v>86</v>
      </c>
      <c r="E17" s="23" t="s">
        <v>26</v>
      </c>
      <c r="F17" s="24">
        <v>33670</v>
      </c>
      <c r="G17" s="23" t="s">
        <v>87</v>
      </c>
      <c r="H17" s="25">
        <v>558</v>
      </c>
      <c r="I17" s="26">
        <v>1050</v>
      </c>
      <c r="J17" s="26">
        <v>2009</v>
      </c>
      <c r="K17" s="27">
        <f t="shared" si="0"/>
        <v>53.142857142857146</v>
      </c>
      <c r="L17" s="25">
        <v>561</v>
      </c>
      <c r="M17" s="26">
        <v>1100</v>
      </c>
      <c r="N17" s="26">
        <v>2012</v>
      </c>
      <c r="O17" s="28">
        <f t="shared" si="1"/>
        <v>561</v>
      </c>
      <c r="P17" s="29">
        <f t="shared" si="2"/>
        <v>51</v>
      </c>
      <c r="Q17" s="30">
        <v>40</v>
      </c>
      <c r="R17" s="30">
        <v>50</v>
      </c>
      <c r="S17" s="27">
        <f t="shared" si="3"/>
        <v>80</v>
      </c>
      <c r="T17" s="27">
        <f t="shared" si="4"/>
        <v>5.3142857142857149</v>
      </c>
      <c r="U17" s="27">
        <f t="shared" si="5"/>
        <v>25.5</v>
      </c>
      <c r="V17" s="26">
        <f t="shared" si="6"/>
        <v>32</v>
      </c>
      <c r="W17" s="26">
        <v>0</v>
      </c>
      <c r="X17" s="26">
        <v>0</v>
      </c>
      <c r="Y17" s="31">
        <f t="shared" si="7"/>
        <v>62.814285714285717</v>
      </c>
      <c r="Z17" s="30">
        <v>0</v>
      </c>
      <c r="AA17" s="25" t="s">
        <v>62</v>
      </c>
      <c r="AB17" s="32"/>
    </row>
    <row r="18" spans="1:29" ht="21.95" customHeight="1" x14ac:dyDescent="0.25">
      <c r="A18" s="22">
        <v>15</v>
      </c>
      <c r="B18" s="22">
        <v>657</v>
      </c>
      <c r="C18" s="33" t="s">
        <v>88</v>
      </c>
      <c r="D18" s="23" t="s">
        <v>89</v>
      </c>
      <c r="E18" s="23" t="s">
        <v>26</v>
      </c>
      <c r="F18" s="24">
        <v>34654</v>
      </c>
      <c r="G18" s="23" t="s">
        <v>58</v>
      </c>
      <c r="H18" s="25">
        <v>572</v>
      </c>
      <c r="I18" s="26">
        <v>1050</v>
      </c>
      <c r="J18" s="26">
        <v>2010</v>
      </c>
      <c r="K18" s="27">
        <f t="shared" si="0"/>
        <v>54.476190476190482</v>
      </c>
      <c r="L18" s="25">
        <v>607</v>
      </c>
      <c r="M18" s="26">
        <v>1100</v>
      </c>
      <c r="N18" s="26">
        <v>2012</v>
      </c>
      <c r="O18" s="28">
        <f t="shared" si="1"/>
        <v>607</v>
      </c>
      <c r="P18" s="29">
        <f t="shared" si="2"/>
        <v>55.181818181818173</v>
      </c>
      <c r="Q18" s="30">
        <v>31</v>
      </c>
      <c r="R18" s="30">
        <v>50</v>
      </c>
      <c r="S18" s="27">
        <f t="shared" si="3"/>
        <v>62</v>
      </c>
      <c r="T18" s="27">
        <f t="shared" si="4"/>
        <v>5.4476190476190487</v>
      </c>
      <c r="U18" s="27">
        <f t="shared" si="5"/>
        <v>27.590909090909086</v>
      </c>
      <c r="V18" s="26">
        <f t="shared" si="6"/>
        <v>24.8</v>
      </c>
      <c r="W18" s="26">
        <v>0</v>
      </c>
      <c r="X18" s="26">
        <v>0</v>
      </c>
      <c r="Y18" s="31">
        <f t="shared" si="7"/>
        <v>57.838528138528133</v>
      </c>
      <c r="Z18" s="30">
        <v>0</v>
      </c>
      <c r="AA18" s="25" t="s">
        <v>62</v>
      </c>
      <c r="AB18" s="32"/>
    </row>
    <row r="19" spans="1:29" ht="21.95" customHeight="1" x14ac:dyDescent="0.25">
      <c r="A19" s="22">
        <v>16</v>
      </c>
      <c r="B19" s="22">
        <v>653</v>
      </c>
      <c r="C19" s="33" t="s">
        <v>90</v>
      </c>
      <c r="D19" s="23" t="s">
        <v>91</v>
      </c>
      <c r="E19" s="23" t="s">
        <v>26</v>
      </c>
      <c r="F19" s="24">
        <v>34069</v>
      </c>
      <c r="G19" s="23" t="s">
        <v>92</v>
      </c>
      <c r="H19" s="25">
        <v>698</v>
      </c>
      <c r="I19" s="26">
        <v>1050</v>
      </c>
      <c r="J19" s="26">
        <v>2009</v>
      </c>
      <c r="K19" s="27">
        <f t="shared" si="0"/>
        <v>66.476190476190482</v>
      </c>
      <c r="L19" s="25">
        <v>740</v>
      </c>
      <c r="M19" s="26">
        <v>1100</v>
      </c>
      <c r="N19" s="26">
        <v>2013</v>
      </c>
      <c r="O19" s="28">
        <f t="shared" si="1"/>
        <v>740</v>
      </c>
      <c r="P19" s="29">
        <f t="shared" si="2"/>
        <v>67.272727272727266</v>
      </c>
      <c r="Q19" s="30">
        <v>27</v>
      </c>
      <c r="R19" s="30">
        <v>50</v>
      </c>
      <c r="S19" s="27">
        <f t="shared" si="3"/>
        <v>54</v>
      </c>
      <c r="T19" s="27">
        <f t="shared" si="4"/>
        <v>6.6476190476190489</v>
      </c>
      <c r="U19" s="27">
        <f t="shared" si="5"/>
        <v>33.636363636363633</v>
      </c>
      <c r="V19" s="26">
        <f t="shared" si="6"/>
        <v>21.6</v>
      </c>
      <c r="W19" s="26">
        <v>0</v>
      </c>
      <c r="X19" s="26">
        <v>0</v>
      </c>
      <c r="Y19" s="31">
        <f t="shared" si="7"/>
        <v>61.883982683982687</v>
      </c>
      <c r="Z19" s="30">
        <v>0</v>
      </c>
      <c r="AA19" s="25" t="s">
        <v>62</v>
      </c>
      <c r="AB19" s="41"/>
    </row>
    <row r="20" spans="1:29" ht="21.95" customHeight="1" x14ac:dyDescent="0.25">
      <c r="A20" s="22">
        <v>17</v>
      </c>
      <c r="B20" s="22">
        <v>640</v>
      </c>
      <c r="C20" s="33" t="s">
        <v>93</v>
      </c>
      <c r="D20" s="23" t="s">
        <v>94</v>
      </c>
      <c r="E20" s="23" t="s">
        <v>26</v>
      </c>
      <c r="F20" s="24">
        <v>31055</v>
      </c>
      <c r="G20" s="23" t="s">
        <v>58</v>
      </c>
      <c r="H20" s="25">
        <v>601</v>
      </c>
      <c r="I20" s="26">
        <v>850</v>
      </c>
      <c r="J20" s="26">
        <v>2001</v>
      </c>
      <c r="K20" s="27">
        <f t="shared" si="0"/>
        <v>70.705882352941174</v>
      </c>
      <c r="L20" s="25">
        <v>608</v>
      </c>
      <c r="M20" s="26">
        <v>1100</v>
      </c>
      <c r="N20" s="26">
        <v>2005</v>
      </c>
      <c r="O20" s="28">
        <f t="shared" si="1"/>
        <v>608</v>
      </c>
      <c r="P20" s="29">
        <f t="shared" si="2"/>
        <v>55.272727272727273</v>
      </c>
      <c r="Q20" s="30">
        <v>30</v>
      </c>
      <c r="R20" s="30">
        <v>50</v>
      </c>
      <c r="S20" s="27">
        <f t="shared" si="3"/>
        <v>60</v>
      </c>
      <c r="T20" s="27">
        <f t="shared" si="4"/>
        <v>7.0705882352941174</v>
      </c>
      <c r="U20" s="27">
        <f t="shared" si="5"/>
        <v>27.636363636363637</v>
      </c>
      <c r="V20" s="26">
        <f t="shared" si="6"/>
        <v>24</v>
      </c>
      <c r="W20" s="26">
        <v>0</v>
      </c>
      <c r="X20" s="26">
        <v>0</v>
      </c>
      <c r="Y20" s="31">
        <f t="shared" si="7"/>
        <v>58.706951871657751</v>
      </c>
      <c r="Z20" s="30">
        <v>0</v>
      </c>
      <c r="AA20" s="25" t="s">
        <v>62</v>
      </c>
      <c r="AB20" s="32"/>
    </row>
    <row r="21" spans="1:29" ht="21.95" customHeight="1" x14ac:dyDescent="0.25">
      <c r="A21" s="22">
        <v>18</v>
      </c>
      <c r="B21" s="22">
        <v>645</v>
      </c>
      <c r="C21" s="33" t="s">
        <v>95</v>
      </c>
      <c r="D21" s="23" t="s">
        <v>96</v>
      </c>
      <c r="E21" s="23" t="s">
        <v>28</v>
      </c>
      <c r="F21" s="24">
        <v>33970</v>
      </c>
      <c r="G21" s="23" t="s">
        <v>73</v>
      </c>
      <c r="H21" s="25">
        <v>634</v>
      </c>
      <c r="I21" s="26">
        <v>1050</v>
      </c>
      <c r="J21" s="26">
        <v>2009</v>
      </c>
      <c r="K21" s="27">
        <f t="shared" si="0"/>
        <v>60.38095238095238</v>
      </c>
      <c r="L21" s="25">
        <v>737</v>
      </c>
      <c r="M21" s="26">
        <v>1100</v>
      </c>
      <c r="N21" s="26">
        <v>2013</v>
      </c>
      <c r="O21" s="28">
        <f t="shared" si="1"/>
        <v>737</v>
      </c>
      <c r="P21" s="29">
        <f t="shared" si="2"/>
        <v>67</v>
      </c>
      <c r="Q21" s="30">
        <v>21</v>
      </c>
      <c r="R21" s="30">
        <v>50</v>
      </c>
      <c r="S21" s="27">
        <f t="shared" si="3"/>
        <v>42</v>
      </c>
      <c r="T21" s="27">
        <f t="shared" si="4"/>
        <v>6.038095238095238</v>
      </c>
      <c r="U21" s="27">
        <f t="shared" si="5"/>
        <v>33.5</v>
      </c>
      <c r="V21" s="26">
        <f t="shared" si="6"/>
        <v>16.8</v>
      </c>
      <c r="W21" s="26">
        <v>0</v>
      </c>
      <c r="X21" s="26">
        <v>0</v>
      </c>
      <c r="Y21" s="31">
        <f t="shared" si="7"/>
        <v>56.338095238095235</v>
      </c>
      <c r="Z21" s="30">
        <v>0</v>
      </c>
      <c r="AA21" s="25" t="s">
        <v>62</v>
      </c>
      <c r="AB21" s="32"/>
    </row>
    <row r="22" spans="1:29" ht="21.95" customHeight="1" x14ac:dyDescent="0.25">
      <c r="A22" s="22">
        <v>19</v>
      </c>
      <c r="B22" s="22">
        <v>619</v>
      </c>
      <c r="C22" s="33" t="s">
        <v>97</v>
      </c>
      <c r="D22" s="23" t="s">
        <v>98</v>
      </c>
      <c r="E22" s="23" t="s">
        <v>26</v>
      </c>
      <c r="F22" s="24">
        <v>34310</v>
      </c>
      <c r="G22" s="23" t="s">
        <v>99</v>
      </c>
      <c r="H22" s="25">
        <v>681</v>
      </c>
      <c r="I22" s="26">
        <v>1050</v>
      </c>
      <c r="J22" s="26">
        <v>2010</v>
      </c>
      <c r="K22" s="27">
        <f t="shared" si="0"/>
        <v>64.857142857142861</v>
      </c>
      <c r="L22" s="25">
        <v>641</v>
      </c>
      <c r="M22" s="26">
        <v>1100</v>
      </c>
      <c r="N22" s="26">
        <v>2013</v>
      </c>
      <c r="O22" s="28">
        <f t="shared" si="1"/>
        <v>641</v>
      </c>
      <c r="P22" s="29">
        <f t="shared" si="2"/>
        <v>58.272727272727273</v>
      </c>
      <c r="Q22" s="30">
        <v>23</v>
      </c>
      <c r="R22" s="30">
        <v>50</v>
      </c>
      <c r="S22" s="27">
        <f t="shared" si="3"/>
        <v>46</v>
      </c>
      <c r="T22" s="27">
        <f t="shared" si="4"/>
        <v>6.4857142857142867</v>
      </c>
      <c r="U22" s="27">
        <f t="shared" si="5"/>
        <v>29.136363636363637</v>
      </c>
      <c r="V22" s="26">
        <f t="shared" si="6"/>
        <v>18.399999999999999</v>
      </c>
      <c r="W22" s="26">
        <v>0</v>
      </c>
      <c r="X22" s="26">
        <v>0</v>
      </c>
      <c r="Y22" s="31">
        <f t="shared" si="7"/>
        <v>54.022077922077919</v>
      </c>
      <c r="Z22" s="30">
        <v>0</v>
      </c>
      <c r="AA22" s="25" t="s">
        <v>62</v>
      </c>
      <c r="AB22" s="32"/>
    </row>
    <row r="23" spans="1:29" ht="21.95" customHeight="1" x14ac:dyDescent="0.25">
      <c r="A23" s="22">
        <v>20</v>
      </c>
      <c r="B23" s="22">
        <v>606</v>
      </c>
      <c r="C23" s="33" t="s">
        <v>100</v>
      </c>
      <c r="D23" s="23" t="s">
        <v>101</v>
      </c>
      <c r="E23" s="23" t="s">
        <v>26</v>
      </c>
      <c r="F23" s="24">
        <v>30835</v>
      </c>
      <c r="G23" s="23" t="s">
        <v>102</v>
      </c>
      <c r="H23" s="25">
        <v>573</v>
      </c>
      <c r="I23" s="26">
        <v>850</v>
      </c>
      <c r="J23" s="26">
        <v>2000</v>
      </c>
      <c r="K23" s="27">
        <f t="shared" si="0"/>
        <v>67.411764705882348</v>
      </c>
      <c r="L23" s="25">
        <v>569</v>
      </c>
      <c r="M23" s="26">
        <v>1100</v>
      </c>
      <c r="N23" s="26">
        <v>2003</v>
      </c>
      <c r="O23" s="28">
        <f t="shared" si="1"/>
        <v>569</v>
      </c>
      <c r="P23" s="29">
        <f t="shared" si="2"/>
        <v>51.72727272727272</v>
      </c>
      <c r="Q23" s="30">
        <v>33</v>
      </c>
      <c r="R23" s="30">
        <v>50</v>
      </c>
      <c r="S23" s="27">
        <f t="shared" si="3"/>
        <v>66</v>
      </c>
      <c r="T23" s="27">
        <f t="shared" si="4"/>
        <v>6.7411764705882353</v>
      </c>
      <c r="U23" s="27">
        <f t="shared" si="5"/>
        <v>25.86363636363636</v>
      </c>
      <c r="V23" s="26">
        <f t="shared" si="6"/>
        <v>26.4</v>
      </c>
      <c r="W23" s="26">
        <v>0</v>
      </c>
      <c r="X23" s="26">
        <v>0</v>
      </c>
      <c r="Y23" s="31">
        <f t="shared" si="7"/>
        <v>59.004812834224595</v>
      </c>
      <c r="Z23" s="30">
        <v>0</v>
      </c>
      <c r="AA23" s="25" t="s">
        <v>103</v>
      </c>
      <c r="AB23" s="32"/>
    </row>
    <row r="24" spans="1:29" ht="21.95" customHeight="1" x14ac:dyDescent="0.25">
      <c r="A24" s="22">
        <v>21</v>
      </c>
      <c r="B24" s="22">
        <v>612</v>
      </c>
      <c r="C24" s="33" t="s">
        <v>104</v>
      </c>
      <c r="D24" s="23" t="s">
        <v>105</v>
      </c>
      <c r="E24" s="23" t="s">
        <v>26</v>
      </c>
      <c r="F24" s="24">
        <v>29235</v>
      </c>
      <c r="G24" s="23" t="s">
        <v>52</v>
      </c>
      <c r="H24" s="25">
        <v>584</v>
      </c>
      <c r="I24" s="26">
        <v>850</v>
      </c>
      <c r="J24" s="26">
        <v>1995</v>
      </c>
      <c r="K24" s="27">
        <f t="shared" si="0"/>
        <v>68.705882352941174</v>
      </c>
      <c r="L24" s="25">
        <v>580</v>
      </c>
      <c r="M24" s="26">
        <v>1100</v>
      </c>
      <c r="N24" s="26">
        <v>1998</v>
      </c>
      <c r="O24" s="28">
        <v>569</v>
      </c>
      <c r="P24" s="29">
        <f t="shared" si="2"/>
        <v>51.72727272727272</v>
      </c>
      <c r="Q24" s="30">
        <v>37</v>
      </c>
      <c r="R24" s="30">
        <v>50</v>
      </c>
      <c r="S24" s="27">
        <f t="shared" si="3"/>
        <v>74</v>
      </c>
      <c r="T24" s="27">
        <f t="shared" si="4"/>
        <v>6.8705882352941181</v>
      </c>
      <c r="U24" s="27">
        <f t="shared" si="5"/>
        <v>25.86363636363636</v>
      </c>
      <c r="V24" s="26">
        <f t="shared" si="6"/>
        <v>29.6</v>
      </c>
      <c r="W24" s="26">
        <v>0</v>
      </c>
      <c r="X24" s="26">
        <v>0</v>
      </c>
      <c r="Y24" s="31">
        <f t="shared" si="7"/>
        <v>62.334224598930483</v>
      </c>
      <c r="Z24" s="30">
        <v>0</v>
      </c>
      <c r="AA24" s="25" t="s">
        <v>103</v>
      </c>
      <c r="AB24" s="41"/>
    </row>
    <row r="25" spans="1:29" ht="21.95" customHeight="1" x14ac:dyDescent="0.25">
      <c r="A25" s="22">
        <v>22</v>
      </c>
      <c r="B25" s="22">
        <v>627</v>
      </c>
      <c r="C25" s="33" t="s">
        <v>106</v>
      </c>
      <c r="D25" s="23" t="s">
        <v>107</v>
      </c>
      <c r="E25" s="23" t="s">
        <v>26</v>
      </c>
      <c r="F25" s="24">
        <v>34043</v>
      </c>
      <c r="G25" s="23" t="s">
        <v>65</v>
      </c>
      <c r="H25" s="25">
        <v>512</v>
      </c>
      <c r="I25" s="26">
        <v>850</v>
      </c>
      <c r="J25" s="26">
        <v>1999</v>
      </c>
      <c r="K25" s="27">
        <f t="shared" si="0"/>
        <v>60.235294117647051</v>
      </c>
      <c r="L25" s="25">
        <v>655</v>
      </c>
      <c r="M25" s="26">
        <v>1100</v>
      </c>
      <c r="N25" s="26">
        <v>2017</v>
      </c>
      <c r="O25" s="28">
        <f>IF(Z25="MI",L25-10,L25)</f>
        <v>655</v>
      </c>
      <c r="P25" s="29">
        <f t="shared" si="2"/>
        <v>59.545454545454547</v>
      </c>
      <c r="Q25" s="30">
        <v>46</v>
      </c>
      <c r="R25" s="30">
        <v>50</v>
      </c>
      <c r="S25" s="27">
        <f t="shared" si="3"/>
        <v>92</v>
      </c>
      <c r="T25" s="27">
        <f t="shared" si="4"/>
        <v>6.0235294117647058</v>
      </c>
      <c r="U25" s="27">
        <f t="shared" si="5"/>
        <v>29.772727272727273</v>
      </c>
      <c r="V25" s="26">
        <f t="shared" si="6"/>
        <v>36.799999999999997</v>
      </c>
      <c r="W25" s="26">
        <v>0</v>
      </c>
      <c r="X25" s="26">
        <v>0</v>
      </c>
      <c r="Y25" s="31">
        <f t="shared" si="7"/>
        <v>72.596256684491976</v>
      </c>
      <c r="Z25" s="30">
        <v>0</v>
      </c>
      <c r="AA25" s="25" t="s">
        <v>103</v>
      </c>
      <c r="AB25" s="41"/>
    </row>
    <row r="26" spans="1:29" ht="21.95" customHeight="1" x14ac:dyDescent="0.25">
      <c r="A26" s="22">
        <v>23</v>
      </c>
      <c r="B26" s="22">
        <v>641</v>
      </c>
      <c r="C26" s="33" t="s">
        <v>93</v>
      </c>
      <c r="D26" s="23" t="s">
        <v>94</v>
      </c>
      <c r="E26" s="23" t="s">
        <v>26</v>
      </c>
      <c r="F26" s="24">
        <v>31055</v>
      </c>
      <c r="G26" s="23" t="s">
        <v>58</v>
      </c>
      <c r="H26" s="25">
        <v>601</v>
      </c>
      <c r="I26" s="26">
        <v>850</v>
      </c>
      <c r="J26" s="26">
        <v>2001</v>
      </c>
      <c r="K26" s="27">
        <f t="shared" ref="K26" si="16">(H26/I26)*100</f>
        <v>70.705882352941174</v>
      </c>
      <c r="L26" s="25">
        <v>608</v>
      </c>
      <c r="M26" s="26">
        <v>1100</v>
      </c>
      <c r="N26" s="26">
        <v>2005</v>
      </c>
      <c r="O26" s="28">
        <f t="shared" ref="O26" si="17">IF(Z26="MI",L26-10,L26)</f>
        <v>608</v>
      </c>
      <c r="P26" s="29">
        <f t="shared" ref="P26" si="18">(O26/M26)*100</f>
        <v>55.272727272727273</v>
      </c>
      <c r="Q26" s="30">
        <v>31</v>
      </c>
      <c r="R26" s="30">
        <v>50</v>
      </c>
      <c r="S26" s="27">
        <f t="shared" ref="S26" si="19">(Q26/R26)*100</f>
        <v>62</v>
      </c>
      <c r="T26" s="27">
        <f t="shared" ref="T26" si="20">(K26*0.1)</f>
        <v>7.0705882352941174</v>
      </c>
      <c r="U26" s="27">
        <f t="shared" ref="U26" si="21">(P26*0.5)</f>
        <v>27.636363636363637</v>
      </c>
      <c r="V26" s="26">
        <f t="shared" ref="V26" si="22">Q26*40/R26</f>
        <v>24.8</v>
      </c>
      <c r="W26" s="26">
        <v>0</v>
      </c>
      <c r="X26" s="26">
        <v>0</v>
      </c>
      <c r="Y26" s="31">
        <f t="shared" ref="Y26" si="23">(T26+U26+V26+W26+X26)</f>
        <v>59.506951871657748</v>
      </c>
      <c r="Z26" s="30">
        <v>0</v>
      </c>
      <c r="AA26" s="25" t="s">
        <v>103</v>
      </c>
      <c r="AB26" s="32"/>
    </row>
    <row r="27" spans="1:29" ht="21.95" customHeight="1" x14ac:dyDescent="0.25">
      <c r="A27" s="22">
        <v>24</v>
      </c>
      <c r="B27" s="22">
        <v>638</v>
      </c>
      <c r="C27" s="33" t="s">
        <v>108</v>
      </c>
      <c r="D27" s="23" t="s">
        <v>109</v>
      </c>
      <c r="E27" s="23" t="s">
        <v>26</v>
      </c>
      <c r="F27" s="24">
        <v>32585</v>
      </c>
      <c r="G27" s="23" t="s">
        <v>110</v>
      </c>
      <c r="H27" s="25">
        <v>771</v>
      </c>
      <c r="I27" s="26">
        <v>1050</v>
      </c>
      <c r="J27" s="26">
        <v>2005</v>
      </c>
      <c r="K27" s="27">
        <f t="shared" si="0"/>
        <v>73.428571428571431</v>
      </c>
      <c r="L27" s="25">
        <v>747</v>
      </c>
      <c r="M27" s="26">
        <v>1100</v>
      </c>
      <c r="N27" s="26">
        <v>2008</v>
      </c>
      <c r="O27" s="28">
        <f t="shared" ref="O27:O71" si="24">IF(Z27="MI",L27-10,L27)</f>
        <v>747</v>
      </c>
      <c r="P27" s="29">
        <f t="shared" si="2"/>
        <v>67.909090909090907</v>
      </c>
      <c r="Q27" s="30">
        <v>38</v>
      </c>
      <c r="R27" s="30">
        <v>50</v>
      </c>
      <c r="S27" s="27">
        <f t="shared" si="3"/>
        <v>76</v>
      </c>
      <c r="T27" s="27">
        <f t="shared" si="4"/>
        <v>7.3428571428571434</v>
      </c>
      <c r="U27" s="27">
        <f t="shared" si="5"/>
        <v>33.954545454545453</v>
      </c>
      <c r="V27" s="26">
        <f t="shared" si="6"/>
        <v>30.4</v>
      </c>
      <c r="W27" s="26">
        <v>0</v>
      </c>
      <c r="X27" s="26">
        <v>0</v>
      </c>
      <c r="Y27" s="31">
        <f t="shared" si="7"/>
        <v>71.697402597402601</v>
      </c>
      <c r="Z27" s="30">
        <v>0</v>
      </c>
      <c r="AA27" s="25" t="s">
        <v>103</v>
      </c>
      <c r="AB27" s="41"/>
    </row>
    <row r="28" spans="1:29" ht="21.95" customHeight="1" x14ac:dyDescent="0.25">
      <c r="A28" s="22">
        <v>25</v>
      </c>
      <c r="B28" s="22">
        <v>633</v>
      </c>
      <c r="C28" s="33" t="s">
        <v>111</v>
      </c>
      <c r="D28" s="23" t="s">
        <v>112</v>
      </c>
      <c r="E28" s="23" t="s">
        <v>26</v>
      </c>
      <c r="F28" s="24">
        <v>32248</v>
      </c>
      <c r="G28" s="23" t="s">
        <v>76</v>
      </c>
      <c r="H28" s="25">
        <v>571</v>
      </c>
      <c r="I28" s="26">
        <v>850</v>
      </c>
      <c r="J28" s="26">
        <v>2004</v>
      </c>
      <c r="K28" s="27">
        <f t="shared" si="0"/>
        <v>67.17647058823529</v>
      </c>
      <c r="L28" s="25">
        <v>596</v>
      </c>
      <c r="M28" s="26">
        <v>1100</v>
      </c>
      <c r="N28" s="26">
        <v>2007</v>
      </c>
      <c r="O28" s="28">
        <f t="shared" si="24"/>
        <v>596</v>
      </c>
      <c r="P28" s="29">
        <f t="shared" si="2"/>
        <v>54.181818181818187</v>
      </c>
      <c r="Q28" s="30">
        <v>36</v>
      </c>
      <c r="R28" s="30">
        <v>50</v>
      </c>
      <c r="S28" s="27">
        <f t="shared" si="3"/>
        <v>72</v>
      </c>
      <c r="T28" s="27">
        <f t="shared" si="4"/>
        <v>6.7176470588235295</v>
      </c>
      <c r="U28" s="27">
        <f t="shared" si="5"/>
        <v>27.090909090909093</v>
      </c>
      <c r="V28" s="26">
        <f t="shared" si="6"/>
        <v>28.8</v>
      </c>
      <c r="W28" s="26">
        <v>0</v>
      </c>
      <c r="X28" s="26">
        <v>0</v>
      </c>
      <c r="Y28" s="31">
        <f t="shared" si="7"/>
        <v>62.608556149732621</v>
      </c>
      <c r="Z28" s="30">
        <v>0</v>
      </c>
      <c r="AA28" s="25" t="s">
        <v>103</v>
      </c>
      <c r="AB28" s="41"/>
      <c r="AC28" s="3"/>
    </row>
    <row r="29" spans="1:29" ht="21.95" customHeight="1" x14ac:dyDescent="0.25">
      <c r="A29" s="22">
        <v>26</v>
      </c>
      <c r="B29" s="22">
        <v>642</v>
      </c>
      <c r="C29" s="33" t="s">
        <v>113</v>
      </c>
      <c r="D29" s="23" t="s">
        <v>114</v>
      </c>
      <c r="E29" s="23" t="s">
        <v>26</v>
      </c>
      <c r="F29" s="24">
        <v>32253</v>
      </c>
      <c r="G29" s="23" t="s">
        <v>92</v>
      </c>
      <c r="H29" s="25">
        <v>704</v>
      </c>
      <c r="I29" s="26">
        <v>1050</v>
      </c>
      <c r="J29" s="26">
        <v>2007</v>
      </c>
      <c r="K29" s="27">
        <f t="shared" si="0"/>
        <v>67.047619047619051</v>
      </c>
      <c r="L29" s="25">
        <v>782</v>
      </c>
      <c r="M29" s="26">
        <v>1100</v>
      </c>
      <c r="N29" s="26">
        <v>2009</v>
      </c>
      <c r="O29" s="28">
        <f t="shared" si="24"/>
        <v>782</v>
      </c>
      <c r="P29" s="29">
        <f t="shared" si="2"/>
        <v>71.090909090909093</v>
      </c>
      <c r="Q29" s="30">
        <v>33</v>
      </c>
      <c r="R29" s="30">
        <v>50</v>
      </c>
      <c r="S29" s="27">
        <f t="shared" si="3"/>
        <v>66</v>
      </c>
      <c r="T29" s="27">
        <f t="shared" si="4"/>
        <v>6.7047619047619058</v>
      </c>
      <c r="U29" s="27">
        <f t="shared" si="5"/>
        <v>35.545454545454547</v>
      </c>
      <c r="V29" s="26">
        <f t="shared" si="6"/>
        <v>26.4</v>
      </c>
      <c r="W29" s="26">
        <v>0</v>
      </c>
      <c r="X29" s="26">
        <v>0</v>
      </c>
      <c r="Y29" s="31">
        <f t="shared" si="7"/>
        <v>68.650216450216448</v>
      </c>
      <c r="Z29" s="30">
        <v>0</v>
      </c>
      <c r="AA29" s="25" t="s">
        <v>103</v>
      </c>
      <c r="AB29" s="32"/>
      <c r="AC29" s="3"/>
    </row>
    <row r="30" spans="1:29" ht="21.95" customHeight="1" x14ac:dyDescent="0.25">
      <c r="A30" s="22">
        <v>27</v>
      </c>
      <c r="B30" s="22">
        <v>665</v>
      </c>
      <c r="C30" s="33" t="s">
        <v>115</v>
      </c>
      <c r="D30" s="23" t="s">
        <v>116</v>
      </c>
      <c r="E30" s="23" t="s">
        <v>26</v>
      </c>
      <c r="F30" s="24">
        <v>30379</v>
      </c>
      <c r="G30" s="23" t="s">
        <v>76</v>
      </c>
      <c r="H30" s="25">
        <v>639</v>
      </c>
      <c r="I30" s="26">
        <v>850</v>
      </c>
      <c r="J30" s="26">
        <v>1999</v>
      </c>
      <c r="K30" s="27">
        <f t="shared" si="0"/>
        <v>75.17647058823529</v>
      </c>
      <c r="L30" s="25">
        <v>654</v>
      </c>
      <c r="M30" s="26">
        <v>1100</v>
      </c>
      <c r="N30" s="26">
        <v>2001</v>
      </c>
      <c r="O30" s="28">
        <f t="shared" si="24"/>
        <v>654</v>
      </c>
      <c r="P30" s="29">
        <f t="shared" si="2"/>
        <v>59.45454545454546</v>
      </c>
      <c r="Q30" s="30">
        <v>41</v>
      </c>
      <c r="R30" s="30">
        <v>50</v>
      </c>
      <c r="S30" s="27">
        <f t="shared" si="3"/>
        <v>82</v>
      </c>
      <c r="T30" s="27">
        <f t="shared" si="4"/>
        <v>7.5176470588235293</v>
      </c>
      <c r="U30" s="27">
        <f t="shared" si="5"/>
        <v>29.72727272727273</v>
      </c>
      <c r="V30" s="26">
        <f t="shared" si="6"/>
        <v>32.799999999999997</v>
      </c>
      <c r="W30" s="26">
        <v>0</v>
      </c>
      <c r="X30" s="26">
        <v>0</v>
      </c>
      <c r="Y30" s="31">
        <f t="shared" si="7"/>
        <v>70.044919786096258</v>
      </c>
      <c r="Z30" s="30">
        <v>0</v>
      </c>
      <c r="AA30" s="25" t="s">
        <v>103</v>
      </c>
      <c r="AB30" s="32"/>
      <c r="AC30" s="3"/>
    </row>
    <row r="31" spans="1:29" ht="21.95" customHeight="1" x14ac:dyDescent="0.25">
      <c r="A31" s="22">
        <v>28</v>
      </c>
      <c r="B31" s="22">
        <v>654</v>
      </c>
      <c r="C31" s="33" t="s">
        <v>117</v>
      </c>
      <c r="D31" s="23" t="s">
        <v>118</v>
      </c>
      <c r="E31" s="23" t="s">
        <v>26</v>
      </c>
      <c r="F31" s="24">
        <v>28533</v>
      </c>
      <c r="G31" s="23" t="s">
        <v>52</v>
      </c>
      <c r="H31" s="25">
        <v>438</v>
      </c>
      <c r="I31" s="26">
        <v>850</v>
      </c>
      <c r="J31" s="26">
        <v>1995</v>
      </c>
      <c r="K31" s="27">
        <f t="shared" si="0"/>
        <v>51.529411764705877</v>
      </c>
      <c r="L31" s="25">
        <v>539</v>
      </c>
      <c r="M31" s="26">
        <v>1100</v>
      </c>
      <c r="N31" s="26">
        <v>2015</v>
      </c>
      <c r="O31" s="28">
        <f t="shared" si="24"/>
        <v>539</v>
      </c>
      <c r="P31" s="29">
        <f t="shared" si="2"/>
        <v>49</v>
      </c>
      <c r="Q31" s="30">
        <v>36</v>
      </c>
      <c r="R31" s="30">
        <v>50</v>
      </c>
      <c r="S31" s="27">
        <f t="shared" si="3"/>
        <v>72</v>
      </c>
      <c r="T31" s="27">
        <f t="shared" si="4"/>
        <v>5.1529411764705877</v>
      </c>
      <c r="U31" s="27">
        <f t="shared" si="5"/>
        <v>24.5</v>
      </c>
      <c r="V31" s="26">
        <f t="shared" si="6"/>
        <v>28.8</v>
      </c>
      <c r="W31" s="26">
        <v>0</v>
      </c>
      <c r="X31" s="26">
        <v>0</v>
      </c>
      <c r="Y31" s="31">
        <f t="shared" si="7"/>
        <v>58.452941176470588</v>
      </c>
      <c r="Z31" s="30">
        <v>0</v>
      </c>
      <c r="AA31" s="25" t="s">
        <v>119</v>
      </c>
      <c r="AB31" s="41"/>
      <c r="AC31" s="3"/>
    </row>
    <row r="32" spans="1:29" ht="21.95" customHeight="1" x14ac:dyDescent="0.25">
      <c r="A32" s="22">
        <v>29</v>
      </c>
      <c r="B32" s="22">
        <v>623</v>
      </c>
      <c r="C32" s="33" t="s">
        <v>120</v>
      </c>
      <c r="D32" s="23" t="s">
        <v>121</v>
      </c>
      <c r="E32" s="23" t="s">
        <v>26</v>
      </c>
      <c r="F32" s="24">
        <v>33673</v>
      </c>
      <c r="G32" s="23" t="s">
        <v>87</v>
      </c>
      <c r="H32" s="25">
        <v>587</v>
      </c>
      <c r="I32" s="26">
        <v>900</v>
      </c>
      <c r="J32" s="26">
        <v>2008</v>
      </c>
      <c r="K32" s="27">
        <f t="shared" si="0"/>
        <v>65.222222222222229</v>
      </c>
      <c r="L32" s="25">
        <v>630</v>
      </c>
      <c r="M32" s="26">
        <v>1100</v>
      </c>
      <c r="N32" s="26">
        <v>2017</v>
      </c>
      <c r="O32" s="28">
        <f t="shared" si="24"/>
        <v>630</v>
      </c>
      <c r="P32" s="29">
        <f t="shared" si="2"/>
        <v>57.272727272727273</v>
      </c>
      <c r="Q32" s="30">
        <v>19</v>
      </c>
      <c r="R32" s="30">
        <v>50</v>
      </c>
      <c r="S32" s="27">
        <f t="shared" si="3"/>
        <v>38</v>
      </c>
      <c r="T32" s="27">
        <f t="shared" si="4"/>
        <v>6.522222222222223</v>
      </c>
      <c r="U32" s="27">
        <f t="shared" si="5"/>
        <v>28.636363636363637</v>
      </c>
      <c r="V32" s="26">
        <f t="shared" si="6"/>
        <v>15.2</v>
      </c>
      <c r="W32" s="26">
        <v>0</v>
      </c>
      <c r="X32" s="26">
        <v>0</v>
      </c>
      <c r="Y32" s="31">
        <f t="shared" si="7"/>
        <v>50.358585858585855</v>
      </c>
      <c r="Z32" s="30">
        <v>0</v>
      </c>
      <c r="AA32" s="25" t="s">
        <v>122</v>
      </c>
      <c r="AB32" s="41"/>
      <c r="AC32" s="3"/>
    </row>
    <row r="33" spans="1:29" ht="21.95" customHeight="1" x14ac:dyDescent="0.25">
      <c r="A33" s="22">
        <v>30</v>
      </c>
      <c r="B33" s="22">
        <v>624</v>
      </c>
      <c r="C33" s="33" t="s">
        <v>123</v>
      </c>
      <c r="D33" s="23" t="s">
        <v>124</v>
      </c>
      <c r="E33" s="23" t="s">
        <v>26</v>
      </c>
      <c r="F33" s="24">
        <v>34015</v>
      </c>
      <c r="G33" s="23" t="s">
        <v>65</v>
      </c>
      <c r="H33" s="25">
        <v>630</v>
      </c>
      <c r="I33" s="26">
        <v>1050</v>
      </c>
      <c r="J33" s="26">
        <v>2009</v>
      </c>
      <c r="K33" s="27">
        <f t="shared" si="0"/>
        <v>60</v>
      </c>
      <c r="L33" s="25">
        <v>579</v>
      </c>
      <c r="M33" s="26">
        <v>1100</v>
      </c>
      <c r="N33" s="26">
        <v>2011</v>
      </c>
      <c r="O33" s="28">
        <f t="shared" si="24"/>
        <v>579</v>
      </c>
      <c r="P33" s="29">
        <f t="shared" si="2"/>
        <v>52.63636363636364</v>
      </c>
      <c r="Q33" s="30">
        <v>22</v>
      </c>
      <c r="R33" s="30">
        <v>50</v>
      </c>
      <c r="S33" s="27">
        <f t="shared" si="3"/>
        <v>44</v>
      </c>
      <c r="T33" s="27">
        <f t="shared" si="4"/>
        <v>6</v>
      </c>
      <c r="U33" s="27">
        <f t="shared" si="5"/>
        <v>26.31818181818182</v>
      </c>
      <c r="V33" s="26">
        <f t="shared" si="6"/>
        <v>17.600000000000001</v>
      </c>
      <c r="W33" s="26">
        <v>0</v>
      </c>
      <c r="X33" s="26">
        <v>0</v>
      </c>
      <c r="Y33" s="31">
        <f t="shared" si="7"/>
        <v>49.918181818181822</v>
      </c>
      <c r="Z33" s="30">
        <v>0</v>
      </c>
      <c r="AA33" s="25" t="s">
        <v>122</v>
      </c>
      <c r="AB33" s="41"/>
      <c r="AC33" s="3"/>
    </row>
    <row r="34" spans="1:29" ht="21.95" customHeight="1" x14ac:dyDescent="0.25">
      <c r="A34" s="22">
        <v>31</v>
      </c>
      <c r="B34" s="22">
        <v>626</v>
      </c>
      <c r="C34" s="33" t="s">
        <v>125</v>
      </c>
      <c r="D34" s="23" t="s">
        <v>126</v>
      </c>
      <c r="E34" s="23" t="s">
        <v>28</v>
      </c>
      <c r="F34" s="24">
        <v>34015</v>
      </c>
      <c r="G34" s="23" t="s">
        <v>127</v>
      </c>
      <c r="H34" s="25">
        <v>638</v>
      </c>
      <c r="I34" s="26">
        <v>1050</v>
      </c>
      <c r="J34" s="26">
        <v>2009</v>
      </c>
      <c r="K34" s="27">
        <f t="shared" si="0"/>
        <v>60.761904761904759</v>
      </c>
      <c r="L34" s="25">
        <v>784</v>
      </c>
      <c r="M34" s="26">
        <v>1100</v>
      </c>
      <c r="N34" s="26">
        <v>2016</v>
      </c>
      <c r="O34" s="28">
        <f t="shared" si="24"/>
        <v>784</v>
      </c>
      <c r="P34" s="29">
        <f t="shared" si="2"/>
        <v>71.27272727272728</v>
      </c>
      <c r="Q34" s="30">
        <v>22</v>
      </c>
      <c r="R34" s="30">
        <v>50</v>
      </c>
      <c r="S34" s="27">
        <f t="shared" si="3"/>
        <v>44</v>
      </c>
      <c r="T34" s="27">
        <f t="shared" si="4"/>
        <v>6.0761904761904759</v>
      </c>
      <c r="U34" s="27">
        <f t="shared" si="5"/>
        <v>35.63636363636364</v>
      </c>
      <c r="V34" s="26">
        <f t="shared" si="6"/>
        <v>17.600000000000001</v>
      </c>
      <c r="W34" s="26">
        <v>0</v>
      </c>
      <c r="X34" s="26">
        <v>0</v>
      </c>
      <c r="Y34" s="31">
        <f t="shared" si="7"/>
        <v>59.312554112554118</v>
      </c>
      <c r="Z34" s="30">
        <v>0</v>
      </c>
      <c r="AA34" s="25" t="s">
        <v>122</v>
      </c>
      <c r="AB34" s="41"/>
      <c r="AC34" s="3"/>
    </row>
    <row r="35" spans="1:29" s="2" customFormat="1" ht="21.95" customHeight="1" x14ac:dyDescent="0.25">
      <c r="A35" s="22">
        <v>32</v>
      </c>
      <c r="B35" s="22">
        <v>645</v>
      </c>
      <c r="C35" s="33" t="s">
        <v>128</v>
      </c>
      <c r="D35" s="23" t="s">
        <v>129</v>
      </c>
      <c r="E35" s="23" t="s">
        <v>26</v>
      </c>
      <c r="F35" s="24">
        <v>32370</v>
      </c>
      <c r="G35" s="23" t="s">
        <v>65</v>
      </c>
      <c r="H35" s="25">
        <v>640</v>
      </c>
      <c r="I35" s="26">
        <v>1050</v>
      </c>
      <c r="J35" s="26">
        <v>2005</v>
      </c>
      <c r="K35" s="27">
        <f t="shared" si="0"/>
        <v>60.952380952380956</v>
      </c>
      <c r="L35" s="25">
        <v>571</v>
      </c>
      <c r="M35" s="26">
        <v>1100</v>
      </c>
      <c r="N35" s="26">
        <v>2008</v>
      </c>
      <c r="O35" s="28">
        <f t="shared" si="24"/>
        <v>571</v>
      </c>
      <c r="P35" s="29">
        <f t="shared" si="2"/>
        <v>51.909090909090907</v>
      </c>
      <c r="Q35" s="30">
        <v>1</v>
      </c>
      <c r="R35" s="30">
        <v>50</v>
      </c>
      <c r="S35" s="27">
        <f t="shared" si="3"/>
        <v>2</v>
      </c>
      <c r="T35" s="27">
        <f t="shared" si="4"/>
        <v>6.0952380952380958</v>
      </c>
      <c r="U35" s="27">
        <f t="shared" si="5"/>
        <v>25.954545454545453</v>
      </c>
      <c r="V35" s="26">
        <f t="shared" si="6"/>
        <v>0.8</v>
      </c>
      <c r="W35" s="26">
        <v>0</v>
      </c>
      <c r="X35" s="26">
        <v>0</v>
      </c>
      <c r="Y35" s="31">
        <f t="shared" si="7"/>
        <v>32.849783549783545</v>
      </c>
      <c r="Z35" s="30">
        <v>0</v>
      </c>
      <c r="AA35" s="25" t="s">
        <v>122</v>
      </c>
      <c r="AB35" s="41"/>
      <c r="AC35" s="3"/>
    </row>
    <row r="36" spans="1:29" s="2" customFormat="1" ht="21.95" customHeight="1" x14ac:dyDescent="0.25">
      <c r="A36" s="22">
        <v>33</v>
      </c>
      <c r="B36" s="22">
        <v>662</v>
      </c>
      <c r="C36" s="33" t="s">
        <v>130</v>
      </c>
      <c r="D36" s="23" t="s">
        <v>131</v>
      </c>
      <c r="E36" s="23" t="s">
        <v>26</v>
      </c>
      <c r="F36" s="24">
        <v>31962</v>
      </c>
      <c r="G36" s="23" t="s">
        <v>76</v>
      </c>
      <c r="H36" s="25">
        <v>491</v>
      </c>
      <c r="I36" s="26">
        <v>850</v>
      </c>
      <c r="J36" s="26">
        <v>2003</v>
      </c>
      <c r="K36" s="27">
        <f t="shared" si="0"/>
        <v>57.764705882352942</v>
      </c>
      <c r="L36" s="25">
        <v>595</v>
      </c>
      <c r="M36" s="26">
        <v>1100</v>
      </c>
      <c r="N36" s="26">
        <v>2005</v>
      </c>
      <c r="O36" s="28">
        <f t="shared" si="24"/>
        <v>595</v>
      </c>
      <c r="P36" s="29">
        <f t="shared" si="2"/>
        <v>54.090909090909086</v>
      </c>
      <c r="Q36" s="30">
        <v>18</v>
      </c>
      <c r="R36" s="30">
        <v>50</v>
      </c>
      <c r="S36" s="27">
        <f t="shared" si="3"/>
        <v>36</v>
      </c>
      <c r="T36" s="27">
        <f t="shared" si="4"/>
        <v>5.7764705882352949</v>
      </c>
      <c r="U36" s="27">
        <f t="shared" si="5"/>
        <v>27.045454545454543</v>
      </c>
      <c r="V36" s="26">
        <f t="shared" si="6"/>
        <v>14.4</v>
      </c>
      <c r="W36" s="26">
        <v>0</v>
      </c>
      <c r="X36" s="26">
        <v>0</v>
      </c>
      <c r="Y36" s="31">
        <f t="shared" si="7"/>
        <v>47.221925133689837</v>
      </c>
      <c r="Z36" s="30">
        <v>0</v>
      </c>
      <c r="AA36" s="25" t="s">
        <v>122</v>
      </c>
      <c r="AB36" s="41"/>
      <c r="AC36" s="3"/>
    </row>
    <row r="37" spans="1:29" s="2" customFormat="1" ht="21.95" customHeight="1" x14ac:dyDescent="0.25">
      <c r="A37" s="22">
        <v>34</v>
      </c>
      <c r="B37" s="22">
        <v>664</v>
      </c>
      <c r="C37" s="33" t="s">
        <v>132</v>
      </c>
      <c r="D37" s="23" t="s">
        <v>133</v>
      </c>
      <c r="E37" s="23" t="s">
        <v>26</v>
      </c>
      <c r="F37" s="24">
        <v>31486</v>
      </c>
      <c r="G37" s="23" t="s">
        <v>87</v>
      </c>
      <c r="H37" s="25">
        <v>510</v>
      </c>
      <c r="I37" s="26">
        <v>850</v>
      </c>
      <c r="J37" s="26">
        <v>2004</v>
      </c>
      <c r="K37" s="27">
        <f t="shared" si="0"/>
        <v>60</v>
      </c>
      <c r="L37" s="25">
        <v>582</v>
      </c>
      <c r="M37" s="26">
        <v>1100</v>
      </c>
      <c r="N37" s="26">
        <v>2006</v>
      </c>
      <c r="O37" s="28">
        <f t="shared" si="24"/>
        <v>582</v>
      </c>
      <c r="P37" s="29">
        <f t="shared" si="2"/>
        <v>52.909090909090907</v>
      </c>
      <c r="Q37" s="30">
        <v>37</v>
      </c>
      <c r="R37" s="30">
        <v>50</v>
      </c>
      <c r="S37" s="27">
        <f t="shared" si="3"/>
        <v>74</v>
      </c>
      <c r="T37" s="27">
        <f t="shared" si="4"/>
        <v>6</v>
      </c>
      <c r="U37" s="27">
        <f t="shared" si="5"/>
        <v>26.454545454545453</v>
      </c>
      <c r="V37" s="26">
        <f t="shared" si="6"/>
        <v>29.6</v>
      </c>
      <c r="W37" s="26"/>
      <c r="X37" s="26">
        <v>0</v>
      </c>
      <c r="Y37" s="31">
        <f t="shared" si="7"/>
        <v>62.054545454545455</v>
      </c>
      <c r="Z37" s="30">
        <v>0</v>
      </c>
      <c r="AA37" s="25" t="s">
        <v>119</v>
      </c>
      <c r="AB37" s="41"/>
      <c r="AC37" s="3"/>
    </row>
    <row r="38" spans="1:29" s="2" customFormat="1" ht="21.95" customHeight="1" x14ac:dyDescent="0.25">
      <c r="A38" s="22">
        <v>35</v>
      </c>
      <c r="B38" s="22"/>
      <c r="C38" s="33" t="s">
        <v>113</v>
      </c>
      <c r="D38" s="23" t="s">
        <v>114</v>
      </c>
      <c r="E38" s="23" t="s">
        <v>26</v>
      </c>
      <c r="F38" s="24">
        <v>32253</v>
      </c>
      <c r="G38" s="23" t="s">
        <v>92</v>
      </c>
      <c r="H38" s="25">
        <v>704</v>
      </c>
      <c r="I38" s="26">
        <v>1050</v>
      </c>
      <c r="J38" s="26">
        <v>2007</v>
      </c>
      <c r="K38" s="27">
        <f t="shared" si="0"/>
        <v>67.047619047619051</v>
      </c>
      <c r="L38" s="25">
        <v>782</v>
      </c>
      <c r="M38" s="26">
        <v>1100</v>
      </c>
      <c r="N38" s="26">
        <v>2009</v>
      </c>
      <c r="O38" s="28">
        <f t="shared" si="24"/>
        <v>782</v>
      </c>
      <c r="P38" s="29">
        <f t="shared" si="2"/>
        <v>71.090909090909093</v>
      </c>
      <c r="Q38" s="30"/>
      <c r="R38" s="30">
        <v>50</v>
      </c>
      <c r="S38" s="27">
        <f t="shared" si="3"/>
        <v>0</v>
      </c>
      <c r="T38" s="27">
        <f t="shared" si="4"/>
        <v>6.7047619047619058</v>
      </c>
      <c r="U38" s="27">
        <f t="shared" si="5"/>
        <v>35.545454545454547</v>
      </c>
      <c r="V38" s="26">
        <f t="shared" si="6"/>
        <v>0</v>
      </c>
      <c r="W38" s="26"/>
      <c r="X38" s="26">
        <v>0</v>
      </c>
      <c r="Y38" s="31">
        <f t="shared" si="7"/>
        <v>42.250216450216456</v>
      </c>
      <c r="Z38" s="30">
        <v>0</v>
      </c>
      <c r="AA38" s="25" t="s">
        <v>119</v>
      </c>
      <c r="AB38" s="41"/>
      <c r="AC38" s="3"/>
    </row>
    <row r="39" spans="1:29" s="2" customFormat="1" ht="21.95" customHeight="1" x14ac:dyDescent="0.25">
      <c r="A39" s="22">
        <v>36</v>
      </c>
      <c r="B39" s="22">
        <v>663</v>
      </c>
      <c r="C39" s="33" t="s">
        <v>134</v>
      </c>
      <c r="D39" s="23" t="s">
        <v>135</v>
      </c>
      <c r="E39" s="23" t="s">
        <v>26</v>
      </c>
      <c r="F39" s="24">
        <v>29281</v>
      </c>
      <c r="G39" s="23" t="s">
        <v>58</v>
      </c>
      <c r="H39" s="25">
        <v>569</v>
      </c>
      <c r="I39" s="26">
        <v>850</v>
      </c>
      <c r="J39" s="26">
        <v>1997</v>
      </c>
      <c r="K39" s="27">
        <f t="shared" si="0"/>
        <v>66.941176470588232</v>
      </c>
      <c r="L39" s="25">
        <v>620</v>
      </c>
      <c r="M39" s="26">
        <v>1100</v>
      </c>
      <c r="N39" s="26">
        <v>1999</v>
      </c>
      <c r="O39" s="28">
        <f t="shared" si="24"/>
        <v>620</v>
      </c>
      <c r="P39" s="29">
        <f t="shared" si="2"/>
        <v>56.36363636363636</v>
      </c>
      <c r="Q39" s="30">
        <v>32</v>
      </c>
      <c r="R39" s="30">
        <v>50</v>
      </c>
      <c r="S39" s="27">
        <f t="shared" si="3"/>
        <v>64</v>
      </c>
      <c r="T39" s="27">
        <f t="shared" si="4"/>
        <v>6.6941176470588237</v>
      </c>
      <c r="U39" s="27">
        <f t="shared" si="5"/>
        <v>28.18181818181818</v>
      </c>
      <c r="V39" s="26">
        <f t="shared" si="6"/>
        <v>25.6</v>
      </c>
      <c r="W39" s="26"/>
      <c r="X39" s="26">
        <v>0</v>
      </c>
      <c r="Y39" s="31">
        <f t="shared" si="7"/>
        <v>60.475935828877006</v>
      </c>
      <c r="Z39" s="30">
        <v>0</v>
      </c>
      <c r="AA39" s="25" t="s">
        <v>119</v>
      </c>
      <c r="AB39" s="41"/>
      <c r="AC39" s="3"/>
    </row>
    <row r="40" spans="1:29" s="2" customFormat="1" ht="21.95" customHeight="1" x14ac:dyDescent="0.25">
      <c r="A40" s="22">
        <v>37</v>
      </c>
      <c r="B40" s="22">
        <v>639</v>
      </c>
      <c r="C40" s="33" t="s">
        <v>136</v>
      </c>
      <c r="D40" s="23" t="s">
        <v>137</v>
      </c>
      <c r="E40" s="23" t="s">
        <v>26</v>
      </c>
      <c r="F40" s="24">
        <v>31594</v>
      </c>
      <c r="G40" s="23" t="s">
        <v>138</v>
      </c>
      <c r="H40" s="25">
        <v>633</v>
      </c>
      <c r="I40" s="26">
        <v>850</v>
      </c>
      <c r="J40" s="26">
        <v>2002</v>
      </c>
      <c r="K40" s="27">
        <f t="shared" si="0"/>
        <v>74.470588235294116</v>
      </c>
      <c r="L40" s="25">
        <v>586</v>
      </c>
      <c r="M40" s="26">
        <v>1100</v>
      </c>
      <c r="N40" s="26">
        <v>2004</v>
      </c>
      <c r="O40" s="28">
        <f t="shared" si="24"/>
        <v>586</v>
      </c>
      <c r="P40" s="29">
        <f t="shared" si="2"/>
        <v>53.272727272727273</v>
      </c>
      <c r="Q40" s="30">
        <v>33</v>
      </c>
      <c r="R40" s="30">
        <v>50</v>
      </c>
      <c r="S40" s="27">
        <f t="shared" si="3"/>
        <v>66</v>
      </c>
      <c r="T40" s="27">
        <f t="shared" si="4"/>
        <v>7.447058823529412</v>
      </c>
      <c r="U40" s="27">
        <f t="shared" si="5"/>
        <v>26.636363636363637</v>
      </c>
      <c r="V40" s="26">
        <f t="shared" si="6"/>
        <v>26.4</v>
      </c>
      <c r="W40" s="26"/>
      <c r="X40" s="26">
        <v>0</v>
      </c>
      <c r="Y40" s="31">
        <f t="shared" si="7"/>
        <v>60.483422459893049</v>
      </c>
      <c r="Z40" s="30">
        <v>0</v>
      </c>
      <c r="AA40" s="25" t="s">
        <v>119</v>
      </c>
      <c r="AB40" s="41"/>
      <c r="AC40" s="3"/>
    </row>
    <row r="41" spans="1:29" s="2" customFormat="1" ht="21.95" customHeight="1" x14ac:dyDescent="0.25">
      <c r="A41" s="22">
        <v>38</v>
      </c>
      <c r="B41" s="22">
        <v>622</v>
      </c>
      <c r="C41" s="33" t="s">
        <v>139</v>
      </c>
      <c r="D41" s="23" t="s">
        <v>140</v>
      </c>
      <c r="E41" s="23" t="s">
        <v>26</v>
      </c>
      <c r="F41" s="24">
        <v>30533</v>
      </c>
      <c r="G41" s="23" t="s">
        <v>138</v>
      </c>
      <c r="H41" s="25">
        <v>562</v>
      </c>
      <c r="I41" s="26">
        <v>850</v>
      </c>
      <c r="J41" s="26">
        <v>1999</v>
      </c>
      <c r="K41" s="27">
        <f t="shared" si="0"/>
        <v>66.117647058823522</v>
      </c>
      <c r="L41" s="25">
        <v>590</v>
      </c>
      <c r="M41" s="26">
        <v>1100</v>
      </c>
      <c r="N41" s="26">
        <v>2002</v>
      </c>
      <c r="O41" s="28">
        <f t="shared" si="24"/>
        <v>590</v>
      </c>
      <c r="P41" s="29">
        <f t="shared" si="2"/>
        <v>53.63636363636364</v>
      </c>
      <c r="Q41" s="30">
        <v>42</v>
      </c>
      <c r="R41" s="30">
        <v>50</v>
      </c>
      <c r="S41" s="27">
        <f t="shared" si="3"/>
        <v>84</v>
      </c>
      <c r="T41" s="27">
        <f t="shared" si="4"/>
        <v>6.6117647058823525</v>
      </c>
      <c r="U41" s="27">
        <f t="shared" si="5"/>
        <v>26.81818181818182</v>
      </c>
      <c r="V41" s="26">
        <f t="shared" si="6"/>
        <v>33.6</v>
      </c>
      <c r="W41" s="26"/>
      <c r="X41" s="26">
        <v>0</v>
      </c>
      <c r="Y41" s="31">
        <f t="shared" si="7"/>
        <v>67.029946524064172</v>
      </c>
      <c r="Z41" s="30">
        <v>0</v>
      </c>
      <c r="AA41" s="25" t="s">
        <v>119</v>
      </c>
      <c r="AB41" s="41"/>
      <c r="AC41" s="3"/>
    </row>
    <row r="42" spans="1:29" s="2" customFormat="1" ht="21.95" customHeight="1" x14ac:dyDescent="0.25">
      <c r="A42" s="22">
        <v>39</v>
      </c>
      <c r="B42" s="22">
        <v>602</v>
      </c>
      <c r="C42" s="33" t="s">
        <v>141</v>
      </c>
      <c r="D42" s="23" t="s">
        <v>142</v>
      </c>
      <c r="E42" s="23" t="s">
        <v>26</v>
      </c>
      <c r="F42" s="24">
        <v>30030</v>
      </c>
      <c r="G42" s="23" t="s">
        <v>143</v>
      </c>
      <c r="H42" s="25">
        <v>450</v>
      </c>
      <c r="I42" s="26">
        <v>850</v>
      </c>
      <c r="J42" s="26">
        <v>1998</v>
      </c>
      <c r="K42" s="27">
        <f t="shared" si="0"/>
        <v>52.941176470588239</v>
      </c>
      <c r="L42" s="25">
        <v>586</v>
      </c>
      <c r="M42" s="26">
        <v>1100</v>
      </c>
      <c r="N42" s="26">
        <v>2001</v>
      </c>
      <c r="O42" s="28">
        <f t="shared" si="24"/>
        <v>586</v>
      </c>
      <c r="P42" s="29">
        <f t="shared" si="2"/>
        <v>53.272727272727273</v>
      </c>
      <c r="Q42" s="30">
        <v>44</v>
      </c>
      <c r="R42" s="30">
        <v>50</v>
      </c>
      <c r="S42" s="27">
        <f t="shared" si="3"/>
        <v>88</v>
      </c>
      <c r="T42" s="27">
        <f t="shared" si="4"/>
        <v>5.2941176470588243</v>
      </c>
      <c r="U42" s="27">
        <f t="shared" si="5"/>
        <v>26.636363636363637</v>
      </c>
      <c r="V42" s="26">
        <f t="shared" si="6"/>
        <v>35.200000000000003</v>
      </c>
      <c r="W42" s="26"/>
      <c r="X42" s="26">
        <v>0</v>
      </c>
      <c r="Y42" s="31">
        <f t="shared" si="7"/>
        <v>67.130481283422455</v>
      </c>
      <c r="Z42" s="30">
        <v>0</v>
      </c>
      <c r="AA42" s="25" t="s">
        <v>119</v>
      </c>
      <c r="AB42" s="41"/>
      <c r="AC42" s="3"/>
    </row>
    <row r="43" spans="1:29" s="2" customFormat="1" ht="21.95" customHeight="1" x14ac:dyDescent="0.25">
      <c r="A43" s="22">
        <v>40</v>
      </c>
      <c r="B43" s="22">
        <v>658</v>
      </c>
      <c r="C43" s="33" t="s">
        <v>144</v>
      </c>
      <c r="D43" s="23" t="s">
        <v>145</v>
      </c>
      <c r="E43" s="23" t="s">
        <v>26</v>
      </c>
      <c r="F43" s="24">
        <v>30386</v>
      </c>
      <c r="G43" s="23" t="s">
        <v>146</v>
      </c>
      <c r="H43" s="25">
        <v>529</v>
      </c>
      <c r="I43" s="26">
        <v>850</v>
      </c>
      <c r="J43" s="26">
        <v>1999</v>
      </c>
      <c r="K43" s="27">
        <f t="shared" si="0"/>
        <v>62.235294117647058</v>
      </c>
      <c r="L43" s="25">
        <v>514</v>
      </c>
      <c r="M43" s="26">
        <v>1100</v>
      </c>
      <c r="N43" s="26">
        <v>2011</v>
      </c>
      <c r="O43" s="28">
        <f t="shared" si="24"/>
        <v>514</v>
      </c>
      <c r="P43" s="29">
        <f t="shared" si="2"/>
        <v>46.727272727272727</v>
      </c>
      <c r="Q43" s="30">
        <v>20</v>
      </c>
      <c r="R43" s="30">
        <v>50</v>
      </c>
      <c r="S43" s="27">
        <f t="shared" si="3"/>
        <v>40</v>
      </c>
      <c r="T43" s="27">
        <f t="shared" si="4"/>
        <v>6.223529411764706</v>
      </c>
      <c r="U43" s="27">
        <f t="shared" si="5"/>
        <v>23.363636363636363</v>
      </c>
      <c r="V43" s="26">
        <f t="shared" si="6"/>
        <v>16</v>
      </c>
      <c r="W43" s="26"/>
      <c r="X43" s="26">
        <v>0</v>
      </c>
      <c r="Y43" s="31">
        <f t="shared" si="7"/>
        <v>45.587165775401068</v>
      </c>
      <c r="Z43" s="30">
        <v>0</v>
      </c>
      <c r="AA43" s="25" t="s">
        <v>147</v>
      </c>
      <c r="AB43" s="41"/>
      <c r="AC43" s="3"/>
    </row>
    <row r="44" spans="1:29" s="2" customFormat="1" ht="21.95" customHeight="1" x14ac:dyDescent="0.25">
      <c r="A44" s="22">
        <v>41</v>
      </c>
      <c r="B44" s="22">
        <v>655</v>
      </c>
      <c r="C44" s="33" t="s">
        <v>148</v>
      </c>
      <c r="D44" s="23" t="s">
        <v>149</v>
      </c>
      <c r="E44" s="23" t="s">
        <v>26</v>
      </c>
      <c r="F44" s="24">
        <v>28522</v>
      </c>
      <c r="G44" s="23" t="s">
        <v>58</v>
      </c>
      <c r="H44" s="25">
        <v>511</v>
      </c>
      <c r="I44" s="26">
        <v>850</v>
      </c>
      <c r="J44" s="26">
        <v>1994</v>
      </c>
      <c r="K44" s="27">
        <f t="shared" si="0"/>
        <v>60.117647058823529</v>
      </c>
      <c r="L44" s="25">
        <v>677</v>
      </c>
      <c r="M44" s="26">
        <v>1100</v>
      </c>
      <c r="N44" s="26">
        <v>1996</v>
      </c>
      <c r="O44" s="28">
        <f t="shared" si="24"/>
        <v>677</v>
      </c>
      <c r="P44" s="29">
        <f t="shared" si="2"/>
        <v>61.545454545454547</v>
      </c>
      <c r="Q44" s="30">
        <v>17</v>
      </c>
      <c r="R44" s="30">
        <v>50</v>
      </c>
      <c r="S44" s="27">
        <f t="shared" si="3"/>
        <v>34</v>
      </c>
      <c r="T44" s="27">
        <f t="shared" si="4"/>
        <v>6.0117647058823529</v>
      </c>
      <c r="U44" s="27">
        <f t="shared" si="5"/>
        <v>30.772727272727273</v>
      </c>
      <c r="V44" s="26">
        <f t="shared" si="6"/>
        <v>13.6</v>
      </c>
      <c r="W44" s="26"/>
      <c r="X44" s="26">
        <v>0</v>
      </c>
      <c r="Y44" s="31">
        <f t="shared" si="7"/>
        <v>50.384491978609624</v>
      </c>
      <c r="Z44" s="30">
        <v>0</v>
      </c>
      <c r="AA44" s="25" t="s">
        <v>147</v>
      </c>
      <c r="AB44" s="41"/>
      <c r="AC44" s="3"/>
    </row>
    <row r="45" spans="1:29" s="2" customFormat="1" ht="21.95" customHeight="1" x14ac:dyDescent="0.25">
      <c r="A45" s="22">
        <v>42</v>
      </c>
      <c r="B45" s="22">
        <v>647</v>
      </c>
      <c r="C45" s="33" t="s">
        <v>150</v>
      </c>
      <c r="D45" s="23" t="s">
        <v>151</v>
      </c>
      <c r="E45" s="23" t="s">
        <v>26</v>
      </c>
      <c r="F45" s="24">
        <v>32174</v>
      </c>
      <c r="G45" s="23" t="s">
        <v>146</v>
      </c>
      <c r="H45" s="25">
        <v>388</v>
      </c>
      <c r="I45" s="26">
        <v>850</v>
      </c>
      <c r="J45" s="26">
        <v>2005</v>
      </c>
      <c r="K45" s="27">
        <f t="shared" si="0"/>
        <v>45.647058823529413</v>
      </c>
      <c r="L45" s="25">
        <v>663</v>
      </c>
      <c r="M45" s="26">
        <v>1100</v>
      </c>
      <c r="N45" s="26">
        <v>2014</v>
      </c>
      <c r="O45" s="28">
        <f t="shared" si="24"/>
        <v>663</v>
      </c>
      <c r="P45" s="29">
        <f t="shared" si="2"/>
        <v>60.27272727272728</v>
      </c>
      <c r="Q45" s="30">
        <v>24</v>
      </c>
      <c r="R45" s="30">
        <v>50</v>
      </c>
      <c r="S45" s="27">
        <f t="shared" si="3"/>
        <v>48</v>
      </c>
      <c r="T45" s="27">
        <f t="shared" si="4"/>
        <v>4.5647058823529418</v>
      </c>
      <c r="U45" s="27">
        <f t="shared" si="5"/>
        <v>30.13636363636364</v>
      </c>
      <c r="V45" s="26">
        <f t="shared" si="6"/>
        <v>19.2</v>
      </c>
      <c r="W45" s="26"/>
      <c r="X45" s="26">
        <v>0</v>
      </c>
      <c r="Y45" s="31">
        <f t="shared" si="7"/>
        <v>53.901069518716582</v>
      </c>
      <c r="Z45" s="30">
        <v>0</v>
      </c>
      <c r="AA45" s="25" t="s">
        <v>147</v>
      </c>
      <c r="AB45" s="41"/>
      <c r="AC45" s="3"/>
    </row>
    <row r="46" spans="1:29" s="2" customFormat="1" ht="21.95" customHeight="1" x14ac:dyDescent="0.25">
      <c r="A46" s="22">
        <v>43</v>
      </c>
      <c r="B46" s="22">
        <v>620</v>
      </c>
      <c r="C46" s="33" t="s">
        <v>152</v>
      </c>
      <c r="D46" s="23" t="s">
        <v>153</v>
      </c>
      <c r="E46" s="50" t="s">
        <v>26</v>
      </c>
      <c r="F46" s="24">
        <v>33334</v>
      </c>
      <c r="G46" s="23" t="s">
        <v>146</v>
      </c>
      <c r="H46" s="25">
        <v>482</v>
      </c>
      <c r="I46" s="26">
        <v>900</v>
      </c>
      <c r="J46" s="26">
        <v>2007</v>
      </c>
      <c r="K46" s="27">
        <f t="shared" si="0"/>
        <v>53.555555555555557</v>
      </c>
      <c r="L46" s="25">
        <v>539</v>
      </c>
      <c r="M46" s="26">
        <v>1100</v>
      </c>
      <c r="N46" s="26">
        <v>2009</v>
      </c>
      <c r="O46" s="28">
        <f t="shared" si="24"/>
        <v>539</v>
      </c>
      <c r="P46" s="29">
        <f t="shared" si="2"/>
        <v>49</v>
      </c>
      <c r="Q46" s="30">
        <v>26</v>
      </c>
      <c r="R46" s="30">
        <v>50</v>
      </c>
      <c r="S46" s="27">
        <f t="shared" si="3"/>
        <v>52</v>
      </c>
      <c r="T46" s="27">
        <f t="shared" si="4"/>
        <v>5.3555555555555561</v>
      </c>
      <c r="U46" s="27">
        <f t="shared" si="5"/>
        <v>24.5</v>
      </c>
      <c r="V46" s="26">
        <f t="shared" si="6"/>
        <v>20.8</v>
      </c>
      <c r="W46" s="26"/>
      <c r="X46" s="26">
        <v>0</v>
      </c>
      <c r="Y46" s="31">
        <f t="shared" si="7"/>
        <v>50.655555555555551</v>
      </c>
      <c r="Z46" s="30">
        <v>0</v>
      </c>
      <c r="AA46" s="25" t="s">
        <v>147</v>
      </c>
      <c r="AB46" s="41"/>
      <c r="AC46" s="3"/>
    </row>
    <row r="47" spans="1:29" s="2" customFormat="1" ht="21.95" customHeight="1" x14ac:dyDescent="0.25">
      <c r="A47" s="22">
        <v>44</v>
      </c>
      <c r="B47" s="22">
        <v>619</v>
      </c>
      <c r="C47" s="33" t="s">
        <v>154</v>
      </c>
      <c r="D47" s="23" t="s">
        <v>155</v>
      </c>
      <c r="E47" s="23" t="s">
        <v>26</v>
      </c>
      <c r="F47" s="24">
        <v>32908</v>
      </c>
      <c r="G47" s="23" t="s">
        <v>87</v>
      </c>
      <c r="H47" s="25">
        <v>812</v>
      </c>
      <c r="I47" s="26">
        <v>1050</v>
      </c>
      <c r="J47" s="26">
        <v>2006</v>
      </c>
      <c r="K47" s="27">
        <f t="shared" si="0"/>
        <v>77.333333333333329</v>
      </c>
      <c r="L47" s="25">
        <v>707</v>
      </c>
      <c r="M47" s="26">
        <v>1100</v>
      </c>
      <c r="N47" s="26">
        <v>2008</v>
      </c>
      <c r="O47" s="28">
        <f t="shared" si="24"/>
        <v>707</v>
      </c>
      <c r="P47" s="29">
        <f t="shared" si="2"/>
        <v>64.272727272727266</v>
      </c>
      <c r="Q47" s="30">
        <v>30</v>
      </c>
      <c r="R47" s="30">
        <v>50</v>
      </c>
      <c r="S47" s="27">
        <f t="shared" si="3"/>
        <v>60</v>
      </c>
      <c r="T47" s="27">
        <f t="shared" si="4"/>
        <v>7.7333333333333334</v>
      </c>
      <c r="U47" s="27">
        <f t="shared" si="5"/>
        <v>32.136363636363633</v>
      </c>
      <c r="V47" s="26">
        <f t="shared" si="6"/>
        <v>24</v>
      </c>
      <c r="W47" s="26"/>
      <c r="X47" s="26">
        <v>0</v>
      </c>
      <c r="Y47" s="31">
        <f t="shared" si="7"/>
        <v>63.869696969696967</v>
      </c>
      <c r="Z47" s="30">
        <v>0</v>
      </c>
      <c r="AA47" s="25" t="s">
        <v>147</v>
      </c>
      <c r="AB47" s="41"/>
      <c r="AC47" s="3"/>
    </row>
    <row r="48" spans="1:29" s="2" customFormat="1" ht="21.95" customHeight="1" x14ac:dyDescent="0.25">
      <c r="A48" s="22">
        <v>45</v>
      </c>
      <c r="B48" s="22">
        <v>618</v>
      </c>
      <c r="C48" s="33" t="s">
        <v>67</v>
      </c>
      <c r="D48" s="23" t="s">
        <v>156</v>
      </c>
      <c r="E48" s="23" t="s">
        <v>26</v>
      </c>
      <c r="F48" s="24">
        <v>27794</v>
      </c>
      <c r="G48" s="23" t="s">
        <v>87</v>
      </c>
      <c r="H48" s="25">
        <v>446</v>
      </c>
      <c r="I48" s="26">
        <v>850</v>
      </c>
      <c r="J48" s="26">
        <v>1992</v>
      </c>
      <c r="K48" s="27">
        <f t="shared" si="0"/>
        <v>52.470588235294116</v>
      </c>
      <c r="L48" s="25">
        <v>546</v>
      </c>
      <c r="M48" s="26">
        <v>1100</v>
      </c>
      <c r="N48" s="26">
        <v>1996</v>
      </c>
      <c r="O48" s="28">
        <f t="shared" si="24"/>
        <v>546</v>
      </c>
      <c r="P48" s="29">
        <f t="shared" si="2"/>
        <v>49.636363636363633</v>
      </c>
      <c r="Q48" s="30">
        <v>26</v>
      </c>
      <c r="R48" s="30">
        <v>50</v>
      </c>
      <c r="S48" s="27">
        <f t="shared" si="3"/>
        <v>52</v>
      </c>
      <c r="T48" s="27">
        <f t="shared" si="4"/>
        <v>5.2470588235294118</v>
      </c>
      <c r="U48" s="27">
        <f t="shared" si="5"/>
        <v>24.818181818181817</v>
      </c>
      <c r="V48" s="26">
        <f t="shared" si="6"/>
        <v>20.8</v>
      </c>
      <c r="W48" s="26"/>
      <c r="X48" s="26">
        <v>0</v>
      </c>
      <c r="Y48" s="31">
        <f t="shared" si="7"/>
        <v>50.865240641711225</v>
      </c>
      <c r="Z48" s="30">
        <v>0</v>
      </c>
      <c r="AA48" s="25" t="s">
        <v>147</v>
      </c>
      <c r="AB48" s="41"/>
      <c r="AC48" s="3"/>
    </row>
    <row r="49" spans="1:29" s="2" customFormat="1" ht="21.95" customHeight="1" x14ac:dyDescent="0.25">
      <c r="A49" s="22">
        <v>46</v>
      </c>
      <c r="B49" s="22">
        <v>609</v>
      </c>
      <c r="C49" s="33" t="s">
        <v>157</v>
      </c>
      <c r="D49" s="23" t="s">
        <v>158</v>
      </c>
      <c r="E49" s="23" t="s">
        <v>26</v>
      </c>
      <c r="F49" s="24">
        <v>32783</v>
      </c>
      <c r="G49" s="23" t="s">
        <v>70</v>
      </c>
      <c r="H49" s="25">
        <v>588</v>
      </c>
      <c r="I49" s="26">
        <v>900</v>
      </c>
      <c r="J49" s="26">
        <v>2008</v>
      </c>
      <c r="K49" s="27">
        <f t="shared" si="0"/>
        <v>65.333333333333329</v>
      </c>
      <c r="L49" s="25">
        <v>550</v>
      </c>
      <c r="M49" s="26">
        <v>1100</v>
      </c>
      <c r="N49" s="26">
        <v>2009</v>
      </c>
      <c r="O49" s="28">
        <f t="shared" si="24"/>
        <v>550</v>
      </c>
      <c r="P49" s="29">
        <f t="shared" si="2"/>
        <v>50</v>
      </c>
      <c r="Q49" s="30">
        <v>30</v>
      </c>
      <c r="R49" s="30">
        <v>50</v>
      </c>
      <c r="S49" s="27">
        <f t="shared" si="3"/>
        <v>60</v>
      </c>
      <c r="T49" s="27">
        <f t="shared" si="4"/>
        <v>6.5333333333333332</v>
      </c>
      <c r="U49" s="27">
        <f t="shared" si="5"/>
        <v>25</v>
      </c>
      <c r="V49" s="26">
        <f t="shared" si="6"/>
        <v>24</v>
      </c>
      <c r="W49" s="26"/>
      <c r="X49" s="26">
        <v>0</v>
      </c>
      <c r="Y49" s="31">
        <f t="shared" si="7"/>
        <v>55.533333333333331</v>
      </c>
      <c r="Z49" s="30">
        <v>0</v>
      </c>
      <c r="AA49" s="25" t="s">
        <v>147</v>
      </c>
      <c r="AB49" s="41"/>
      <c r="AC49" s="3"/>
    </row>
    <row r="50" spans="1:29" s="2" customFormat="1" ht="21.95" customHeight="1" x14ac:dyDescent="0.25">
      <c r="A50" s="22">
        <v>47</v>
      </c>
      <c r="B50" s="22">
        <v>601</v>
      </c>
      <c r="C50" s="33" t="s">
        <v>159</v>
      </c>
      <c r="D50" s="23" t="s">
        <v>160</v>
      </c>
      <c r="E50" s="23" t="s">
        <v>26</v>
      </c>
      <c r="F50" s="24">
        <v>32237</v>
      </c>
      <c r="G50" s="23" t="s">
        <v>52</v>
      </c>
      <c r="H50" s="25">
        <v>551</v>
      </c>
      <c r="I50" s="26">
        <v>850</v>
      </c>
      <c r="J50" s="26">
        <v>2004</v>
      </c>
      <c r="K50" s="27">
        <f t="shared" si="0"/>
        <v>64.823529411764696</v>
      </c>
      <c r="L50" s="25">
        <v>608</v>
      </c>
      <c r="M50" s="26">
        <v>1100</v>
      </c>
      <c r="N50" s="26">
        <v>2006</v>
      </c>
      <c r="O50" s="28">
        <f t="shared" si="24"/>
        <v>608</v>
      </c>
      <c r="P50" s="29">
        <f t="shared" si="2"/>
        <v>55.272727272727273</v>
      </c>
      <c r="Q50" s="30">
        <v>16</v>
      </c>
      <c r="R50" s="30">
        <v>50</v>
      </c>
      <c r="S50" s="27">
        <f t="shared" si="3"/>
        <v>32</v>
      </c>
      <c r="T50" s="27">
        <f t="shared" si="4"/>
        <v>6.4823529411764698</v>
      </c>
      <c r="U50" s="27">
        <f t="shared" si="5"/>
        <v>27.636363636363637</v>
      </c>
      <c r="V50" s="26">
        <f t="shared" si="6"/>
        <v>12.8</v>
      </c>
      <c r="W50" s="26"/>
      <c r="X50" s="26">
        <v>0</v>
      </c>
      <c r="Y50" s="31">
        <f t="shared" si="7"/>
        <v>46.91871657754011</v>
      </c>
      <c r="Z50" s="30">
        <v>0</v>
      </c>
      <c r="AA50" s="25" t="s">
        <v>147</v>
      </c>
      <c r="AB50" s="41"/>
      <c r="AC50" s="3"/>
    </row>
    <row r="51" spans="1:29" s="2" customFormat="1" ht="18" customHeight="1" x14ac:dyDescent="0.25">
      <c r="A51" s="22">
        <v>48</v>
      </c>
      <c r="B51" s="22">
        <v>650</v>
      </c>
      <c r="C51" s="33" t="s">
        <v>165</v>
      </c>
      <c r="D51" s="23" t="s">
        <v>166</v>
      </c>
      <c r="E51" s="23" t="s">
        <v>28</v>
      </c>
      <c r="F51" s="24">
        <v>34519</v>
      </c>
      <c r="G51" s="23" t="s">
        <v>52</v>
      </c>
      <c r="H51" s="25">
        <v>643</v>
      </c>
      <c r="I51" s="26">
        <v>1100</v>
      </c>
      <c r="J51" s="26">
        <v>2010</v>
      </c>
      <c r="K51" s="27">
        <f t="shared" ref="K51:K55" si="25">(H51/I51)*100</f>
        <v>58.45454545454546</v>
      </c>
      <c r="L51" s="25">
        <v>674</v>
      </c>
      <c r="M51" s="26">
        <v>1100</v>
      </c>
      <c r="N51" s="26">
        <v>2014</v>
      </c>
      <c r="O51" s="28">
        <f t="shared" ref="O51:O55" si="26">IF(Z51="MI",L51-10,L51)</f>
        <v>674</v>
      </c>
      <c r="P51" s="29">
        <f t="shared" ref="P51:P55" si="27">(O51/M51)*100</f>
        <v>61.272727272727266</v>
      </c>
      <c r="Q51" s="30">
        <v>33</v>
      </c>
      <c r="R51" s="30">
        <v>50</v>
      </c>
      <c r="S51" s="27">
        <f t="shared" ref="S51:S55" si="28">(Q51/R51)*100</f>
        <v>66</v>
      </c>
      <c r="T51" s="27">
        <f t="shared" ref="T51:T55" si="29">(K51*0.1)</f>
        <v>5.8454545454545466</v>
      </c>
      <c r="U51" s="27">
        <f t="shared" ref="U51:U55" si="30">(P51*0.5)</f>
        <v>30.636363636363633</v>
      </c>
      <c r="V51" s="26">
        <f t="shared" ref="V51:V55" si="31">Q51*40/R51</f>
        <v>26.4</v>
      </c>
      <c r="W51" s="26"/>
      <c r="X51" s="26">
        <v>0</v>
      </c>
      <c r="Y51" s="31">
        <f t="shared" ref="Y51:Y55" si="32">(T51+U51+V51+W51+X51)</f>
        <v>62.881818181818176</v>
      </c>
      <c r="Z51" s="30">
        <v>0</v>
      </c>
      <c r="AA51" s="25" t="s">
        <v>182</v>
      </c>
      <c r="AB51" s="41"/>
    </row>
    <row r="52" spans="1:29" s="2" customFormat="1" ht="18" customHeight="1" x14ac:dyDescent="0.25">
      <c r="A52" s="22">
        <v>49</v>
      </c>
      <c r="B52" s="22">
        <v>625</v>
      </c>
      <c r="C52" s="33" t="s">
        <v>178</v>
      </c>
      <c r="D52" s="23" t="s">
        <v>179</v>
      </c>
      <c r="E52" s="23" t="s">
        <v>26</v>
      </c>
      <c r="F52" s="24">
        <v>32397</v>
      </c>
      <c r="G52" s="23" t="s">
        <v>92</v>
      </c>
      <c r="H52" s="25">
        <v>488</v>
      </c>
      <c r="I52" s="26">
        <v>1050</v>
      </c>
      <c r="J52" s="26">
        <v>2005</v>
      </c>
      <c r="K52" s="27">
        <f t="shared" si="25"/>
        <v>46.476190476190474</v>
      </c>
      <c r="L52" s="25">
        <v>571</v>
      </c>
      <c r="M52" s="26">
        <v>1100</v>
      </c>
      <c r="N52" s="26">
        <v>2011</v>
      </c>
      <c r="O52" s="28">
        <f t="shared" si="26"/>
        <v>571</v>
      </c>
      <c r="P52" s="29">
        <f t="shared" si="27"/>
        <v>51.909090909090907</v>
      </c>
      <c r="Q52" s="30">
        <v>24</v>
      </c>
      <c r="R52" s="30">
        <v>50</v>
      </c>
      <c r="S52" s="27">
        <f t="shared" si="28"/>
        <v>48</v>
      </c>
      <c r="T52" s="27">
        <f t="shared" si="29"/>
        <v>4.647619047619048</v>
      </c>
      <c r="U52" s="27">
        <f t="shared" si="30"/>
        <v>25.954545454545453</v>
      </c>
      <c r="V52" s="26">
        <f t="shared" si="31"/>
        <v>19.2</v>
      </c>
      <c r="W52" s="26"/>
      <c r="X52" s="26">
        <v>0</v>
      </c>
      <c r="Y52" s="31">
        <f t="shared" si="32"/>
        <v>49.802164502164501</v>
      </c>
      <c r="Z52" s="30">
        <v>0</v>
      </c>
      <c r="AA52" s="25" t="s">
        <v>182</v>
      </c>
      <c r="AB52" s="41"/>
    </row>
    <row r="53" spans="1:29" s="2" customFormat="1" ht="18" customHeight="1" x14ac:dyDescent="0.25">
      <c r="A53" s="22">
        <v>50</v>
      </c>
      <c r="B53" s="22">
        <v>637</v>
      </c>
      <c r="C53" s="33" t="s">
        <v>180</v>
      </c>
      <c r="D53" s="23" t="s">
        <v>181</v>
      </c>
      <c r="E53" s="23" t="s">
        <v>26</v>
      </c>
      <c r="F53" s="24">
        <v>31656</v>
      </c>
      <c r="G53" s="23" t="s">
        <v>87</v>
      </c>
      <c r="H53" s="25">
        <v>505</v>
      </c>
      <c r="I53" s="26">
        <v>850</v>
      </c>
      <c r="J53" s="26">
        <v>2003</v>
      </c>
      <c r="K53" s="27">
        <f t="shared" si="25"/>
        <v>59.411764705882355</v>
      </c>
      <c r="L53" s="25">
        <v>480</v>
      </c>
      <c r="M53" s="26">
        <v>1100</v>
      </c>
      <c r="N53" s="26">
        <v>2005</v>
      </c>
      <c r="O53" s="28">
        <f t="shared" si="26"/>
        <v>480</v>
      </c>
      <c r="P53" s="29">
        <f t="shared" si="27"/>
        <v>43.636363636363633</v>
      </c>
      <c r="Q53" s="30">
        <v>44</v>
      </c>
      <c r="R53" s="30">
        <v>50</v>
      </c>
      <c r="S53" s="27">
        <f t="shared" si="28"/>
        <v>88</v>
      </c>
      <c r="T53" s="27">
        <f t="shared" si="29"/>
        <v>5.9411764705882355</v>
      </c>
      <c r="U53" s="27">
        <f t="shared" si="30"/>
        <v>21.818181818181817</v>
      </c>
      <c r="V53" s="26">
        <f t="shared" si="31"/>
        <v>35.200000000000003</v>
      </c>
      <c r="W53" s="26"/>
      <c r="X53" s="26">
        <v>0</v>
      </c>
      <c r="Y53" s="31">
        <f t="shared" si="32"/>
        <v>62.959358288770055</v>
      </c>
      <c r="Z53" s="30">
        <v>0</v>
      </c>
      <c r="AA53" s="25" t="s">
        <v>182</v>
      </c>
      <c r="AB53" s="41"/>
    </row>
    <row r="54" spans="1:29" s="2" customFormat="1" ht="18" customHeight="1" x14ac:dyDescent="0.25">
      <c r="A54" s="22">
        <v>51</v>
      </c>
      <c r="B54" s="22">
        <v>621</v>
      </c>
      <c r="C54" s="33" t="s">
        <v>183</v>
      </c>
      <c r="D54" s="23" t="s">
        <v>184</v>
      </c>
      <c r="E54" s="23" t="s">
        <v>26</v>
      </c>
      <c r="F54" s="24">
        <v>30789</v>
      </c>
      <c r="G54" s="24" t="s">
        <v>84</v>
      </c>
      <c r="H54" s="25">
        <v>515</v>
      </c>
      <c r="I54" s="26">
        <v>1100</v>
      </c>
      <c r="J54" s="26">
        <v>2002</v>
      </c>
      <c r="K54" s="27">
        <f t="shared" si="25"/>
        <v>46.81818181818182</v>
      </c>
      <c r="L54" s="25">
        <v>555</v>
      </c>
      <c r="M54" s="26">
        <v>1100</v>
      </c>
      <c r="N54" s="26">
        <v>2004</v>
      </c>
      <c r="O54" s="28">
        <f t="shared" si="26"/>
        <v>555</v>
      </c>
      <c r="P54" s="29">
        <f t="shared" si="27"/>
        <v>50.454545454545453</v>
      </c>
      <c r="Q54" s="30">
        <v>27</v>
      </c>
      <c r="R54" s="30">
        <v>50</v>
      </c>
      <c r="S54" s="27">
        <f t="shared" si="28"/>
        <v>54</v>
      </c>
      <c r="T54" s="27">
        <f t="shared" si="29"/>
        <v>4.6818181818181825</v>
      </c>
      <c r="U54" s="27">
        <f t="shared" si="30"/>
        <v>25.227272727272727</v>
      </c>
      <c r="V54" s="26">
        <f t="shared" si="31"/>
        <v>21.6</v>
      </c>
      <c r="W54" s="26"/>
      <c r="X54" s="26">
        <v>0</v>
      </c>
      <c r="Y54" s="31">
        <f t="shared" si="32"/>
        <v>51.509090909090915</v>
      </c>
      <c r="Z54" s="30">
        <v>0</v>
      </c>
      <c r="AA54" s="25" t="s">
        <v>182</v>
      </c>
      <c r="AB54" s="41"/>
    </row>
    <row r="55" spans="1:29" s="2" customFormat="1" ht="18" customHeight="1" x14ac:dyDescent="0.25">
      <c r="A55" s="22">
        <v>52</v>
      </c>
      <c r="B55" s="22">
        <v>616</v>
      </c>
      <c r="C55" s="33" t="s">
        <v>185</v>
      </c>
      <c r="D55" s="23" t="s">
        <v>186</v>
      </c>
      <c r="E55" s="23" t="s">
        <v>28</v>
      </c>
      <c r="F55" s="24">
        <v>33994</v>
      </c>
      <c r="G55" s="23" t="s">
        <v>73</v>
      </c>
      <c r="H55" s="25">
        <v>580</v>
      </c>
      <c r="I55" s="26">
        <v>900</v>
      </c>
      <c r="J55" s="26">
        <v>2008</v>
      </c>
      <c r="K55" s="27">
        <f t="shared" si="25"/>
        <v>64.444444444444443</v>
      </c>
      <c r="L55" s="25">
        <v>595</v>
      </c>
      <c r="M55" s="26">
        <v>1100</v>
      </c>
      <c r="N55" s="26">
        <v>2011</v>
      </c>
      <c r="O55" s="28">
        <f t="shared" si="26"/>
        <v>595</v>
      </c>
      <c r="P55" s="29">
        <f t="shared" si="27"/>
        <v>54.090909090909086</v>
      </c>
      <c r="Q55" s="30">
        <v>30</v>
      </c>
      <c r="R55" s="30">
        <v>50</v>
      </c>
      <c r="S55" s="27">
        <f t="shared" si="28"/>
        <v>60</v>
      </c>
      <c r="T55" s="27">
        <f t="shared" si="29"/>
        <v>6.4444444444444446</v>
      </c>
      <c r="U55" s="27">
        <f t="shared" si="30"/>
        <v>27.045454545454543</v>
      </c>
      <c r="V55" s="26">
        <f t="shared" si="31"/>
        <v>24</v>
      </c>
      <c r="W55" s="26"/>
      <c r="X55" s="26">
        <v>0</v>
      </c>
      <c r="Y55" s="31">
        <f t="shared" si="32"/>
        <v>57.48989898989899</v>
      </c>
      <c r="Z55" s="30">
        <v>0</v>
      </c>
      <c r="AA55" s="25" t="s">
        <v>182</v>
      </c>
      <c r="AB55" s="41"/>
    </row>
    <row r="56" spans="1:29" s="2" customFormat="1" ht="18" customHeight="1" x14ac:dyDescent="0.25">
      <c r="A56" s="22">
        <v>53</v>
      </c>
      <c r="B56" s="22">
        <v>651</v>
      </c>
      <c r="C56" s="33" t="s">
        <v>163</v>
      </c>
      <c r="D56" s="23" t="s">
        <v>164</v>
      </c>
      <c r="E56" s="23" t="s">
        <v>26</v>
      </c>
      <c r="F56" s="24">
        <v>36601</v>
      </c>
      <c r="G56" s="23" t="s">
        <v>146</v>
      </c>
      <c r="H56" s="25">
        <v>768</v>
      </c>
      <c r="I56" s="26">
        <v>1100</v>
      </c>
      <c r="J56" s="26">
        <v>2015</v>
      </c>
      <c r="K56" s="27">
        <f t="shared" si="0"/>
        <v>69.818181818181827</v>
      </c>
      <c r="L56" s="25">
        <v>521</v>
      </c>
      <c r="M56" s="26">
        <v>1100</v>
      </c>
      <c r="N56" s="26">
        <v>2017</v>
      </c>
      <c r="O56" s="28">
        <f t="shared" si="24"/>
        <v>521</v>
      </c>
      <c r="P56" s="29">
        <f t="shared" si="2"/>
        <v>47.36363636363636</v>
      </c>
      <c r="Q56" s="30">
        <v>36</v>
      </c>
      <c r="R56" s="30">
        <v>50</v>
      </c>
      <c r="S56" s="27">
        <f t="shared" si="3"/>
        <v>72</v>
      </c>
      <c r="T56" s="27">
        <f t="shared" si="4"/>
        <v>6.9818181818181833</v>
      </c>
      <c r="U56" s="27">
        <f t="shared" si="5"/>
        <v>23.68181818181818</v>
      </c>
      <c r="V56" s="26">
        <f t="shared" si="6"/>
        <v>28.8</v>
      </c>
      <c r="W56" s="26"/>
      <c r="X56" s="26">
        <v>0</v>
      </c>
      <c r="Y56" s="31">
        <f t="shared" si="7"/>
        <v>59.463636363636368</v>
      </c>
      <c r="Z56" s="30">
        <v>0</v>
      </c>
      <c r="AA56" s="25" t="s">
        <v>162</v>
      </c>
      <c r="AB56" s="41"/>
    </row>
    <row r="57" spans="1:29" s="2" customFormat="1" ht="18" customHeight="1" x14ac:dyDescent="0.25">
      <c r="A57" s="22">
        <v>54</v>
      </c>
      <c r="B57" s="22">
        <v>650</v>
      </c>
      <c r="C57" s="33" t="s">
        <v>165</v>
      </c>
      <c r="D57" s="23" t="s">
        <v>166</v>
      </c>
      <c r="E57" s="23" t="s">
        <v>28</v>
      </c>
      <c r="F57" s="24">
        <v>34519</v>
      </c>
      <c r="G57" s="23" t="s">
        <v>52</v>
      </c>
      <c r="H57" s="25">
        <v>643</v>
      </c>
      <c r="I57" s="26">
        <v>1100</v>
      </c>
      <c r="J57" s="26">
        <v>2010</v>
      </c>
      <c r="K57" s="27">
        <f t="shared" si="0"/>
        <v>58.45454545454546</v>
      </c>
      <c r="L57" s="25">
        <v>674</v>
      </c>
      <c r="M57" s="26">
        <v>1100</v>
      </c>
      <c r="N57" s="26">
        <v>2014</v>
      </c>
      <c r="O57" s="28">
        <f t="shared" si="24"/>
        <v>674</v>
      </c>
      <c r="P57" s="29">
        <f t="shared" si="2"/>
        <v>61.272727272727266</v>
      </c>
      <c r="Q57" s="30">
        <v>33</v>
      </c>
      <c r="R57" s="30">
        <v>50</v>
      </c>
      <c r="S57" s="27">
        <f t="shared" si="3"/>
        <v>66</v>
      </c>
      <c r="T57" s="27">
        <f t="shared" si="4"/>
        <v>5.8454545454545466</v>
      </c>
      <c r="U57" s="27">
        <f t="shared" si="5"/>
        <v>30.636363636363633</v>
      </c>
      <c r="V57" s="26">
        <f t="shared" si="6"/>
        <v>26.4</v>
      </c>
      <c r="W57" s="26"/>
      <c r="X57" s="26">
        <v>0</v>
      </c>
      <c r="Y57" s="31">
        <f t="shared" si="7"/>
        <v>62.881818181818176</v>
      </c>
      <c r="Z57" s="30">
        <v>0</v>
      </c>
      <c r="AA57" s="25" t="s">
        <v>182</v>
      </c>
      <c r="AB57" s="41"/>
    </row>
    <row r="58" spans="1:29" s="2" customFormat="1" ht="18" customHeight="1" x14ac:dyDescent="0.25">
      <c r="A58" s="22">
        <v>55</v>
      </c>
      <c r="B58" s="22">
        <v>610</v>
      </c>
      <c r="C58" s="33" t="s">
        <v>189</v>
      </c>
      <c r="D58" s="23" t="s">
        <v>190</v>
      </c>
      <c r="E58" s="23" t="s">
        <v>26</v>
      </c>
      <c r="F58" s="24">
        <v>35064</v>
      </c>
      <c r="G58" s="23" t="s">
        <v>127</v>
      </c>
      <c r="H58" s="25">
        <v>730</v>
      </c>
      <c r="I58" s="26">
        <v>1050</v>
      </c>
      <c r="J58" s="26">
        <v>2012</v>
      </c>
      <c r="K58" s="27">
        <f t="shared" ref="K58" si="33">(H58/I58)*100</f>
        <v>69.523809523809518</v>
      </c>
      <c r="L58" s="25">
        <v>586</v>
      </c>
      <c r="M58" s="26">
        <v>1100</v>
      </c>
      <c r="N58" s="26">
        <v>2014</v>
      </c>
      <c r="O58" s="28">
        <f t="shared" ref="O58" si="34">IF(Z58="MI",L58-10,L58)</f>
        <v>586</v>
      </c>
      <c r="P58" s="29">
        <f t="shared" ref="P58" si="35">(O58/M58)*100</f>
        <v>53.272727272727273</v>
      </c>
      <c r="Q58" s="30">
        <v>43</v>
      </c>
      <c r="R58" s="30">
        <v>50</v>
      </c>
      <c r="S58" s="27">
        <f t="shared" si="3"/>
        <v>86</v>
      </c>
      <c r="T58" s="27">
        <f t="shared" si="4"/>
        <v>6.9523809523809526</v>
      </c>
      <c r="U58" s="27">
        <f t="shared" si="5"/>
        <v>26.636363636363637</v>
      </c>
      <c r="V58" s="26">
        <f t="shared" si="6"/>
        <v>34.4</v>
      </c>
      <c r="W58" s="26"/>
      <c r="X58" s="26">
        <v>0</v>
      </c>
      <c r="Y58" s="31">
        <f t="shared" si="7"/>
        <v>67.988744588744595</v>
      </c>
      <c r="Z58" s="30">
        <v>0</v>
      </c>
      <c r="AA58" s="25" t="s">
        <v>182</v>
      </c>
      <c r="AB58" s="41"/>
    </row>
    <row r="59" spans="1:29" s="2" customFormat="1" ht="18" customHeight="1" x14ac:dyDescent="0.25">
      <c r="A59" s="22">
        <v>56</v>
      </c>
      <c r="B59" s="22">
        <v>642</v>
      </c>
      <c r="C59" s="33" t="s">
        <v>167</v>
      </c>
      <c r="D59" s="23" t="s">
        <v>168</v>
      </c>
      <c r="E59" s="23" t="s">
        <v>26</v>
      </c>
      <c r="F59" s="24">
        <v>35171</v>
      </c>
      <c r="G59" s="23" t="s">
        <v>143</v>
      </c>
      <c r="H59" s="25">
        <v>625</v>
      </c>
      <c r="I59" s="26">
        <v>1100</v>
      </c>
      <c r="J59" s="26">
        <v>2012</v>
      </c>
      <c r="K59" s="27">
        <f t="shared" si="0"/>
        <v>56.81818181818182</v>
      </c>
      <c r="L59" s="25">
        <v>642</v>
      </c>
      <c r="M59" s="26">
        <v>1100</v>
      </c>
      <c r="N59" s="26">
        <v>2015</v>
      </c>
      <c r="O59" s="28">
        <f t="shared" si="24"/>
        <v>642</v>
      </c>
      <c r="P59" s="29">
        <f t="shared" si="2"/>
        <v>58.36363636363636</v>
      </c>
      <c r="Q59" s="30">
        <v>44</v>
      </c>
      <c r="R59" s="30">
        <v>50</v>
      </c>
      <c r="S59" s="27">
        <f t="shared" ref="S59:S71" si="36">(Q59/R59)*100</f>
        <v>88</v>
      </c>
      <c r="T59" s="27">
        <f t="shared" ref="T59:T71" si="37">(K59*0.1)</f>
        <v>5.6818181818181825</v>
      </c>
      <c r="U59" s="27">
        <f t="shared" ref="U59:U71" si="38">(P59*0.5)</f>
        <v>29.18181818181818</v>
      </c>
      <c r="V59" s="26">
        <f t="shared" ref="V59:V71" si="39">Q59*40/R59</f>
        <v>35.200000000000003</v>
      </c>
      <c r="W59" s="26"/>
      <c r="X59" s="26">
        <v>0</v>
      </c>
      <c r="Y59" s="31">
        <f t="shared" ref="Y59:Y71" si="40">(T59+U59+V59+W59+X59)</f>
        <v>70.063636363636363</v>
      </c>
      <c r="Z59" s="30">
        <v>0</v>
      </c>
      <c r="AA59" s="25" t="s">
        <v>162</v>
      </c>
      <c r="AB59" s="41"/>
    </row>
    <row r="60" spans="1:29" s="2" customFormat="1" ht="18" customHeight="1" x14ac:dyDescent="0.25">
      <c r="A60" s="22">
        <v>57</v>
      </c>
      <c r="B60" s="22">
        <v>632</v>
      </c>
      <c r="C60" s="33" t="s">
        <v>169</v>
      </c>
      <c r="D60" s="23" t="s">
        <v>170</v>
      </c>
      <c r="E60" s="23" t="s">
        <v>26</v>
      </c>
      <c r="F60" s="24">
        <v>35794</v>
      </c>
      <c r="G60" s="23" t="s">
        <v>171</v>
      </c>
      <c r="H60" s="25">
        <v>971</v>
      </c>
      <c r="I60" s="26">
        <v>1100</v>
      </c>
      <c r="J60" s="26">
        <v>2015</v>
      </c>
      <c r="K60" s="27">
        <f t="shared" si="0"/>
        <v>88.272727272727266</v>
      </c>
      <c r="L60" s="25">
        <v>911</v>
      </c>
      <c r="M60" s="26">
        <v>1100</v>
      </c>
      <c r="N60" s="26">
        <v>2017</v>
      </c>
      <c r="O60" s="28">
        <f t="shared" si="24"/>
        <v>911</v>
      </c>
      <c r="P60" s="29">
        <f t="shared" si="2"/>
        <v>82.818181818181813</v>
      </c>
      <c r="Q60" s="30">
        <v>33</v>
      </c>
      <c r="R60" s="30">
        <v>50</v>
      </c>
      <c r="S60" s="27">
        <f t="shared" si="36"/>
        <v>66</v>
      </c>
      <c r="T60" s="27">
        <f t="shared" si="37"/>
        <v>8.8272727272727263</v>
      </c>
      <c r="U60" s="27">
        <f t="shared" si="38"/>
        <v>41.409090909090907</v>
      </c>
      <c r="V60" s="26">
        <f t="shared" si="39"/>
        <v>26.4</v>
      </c>
      <c r="W60" s="26"/>
      <c r="X60" s="26">
        <v>0</v>
      </c>
      <c r="Y60" s="31">
        <f t="shared" si="40"/>
        <v>76.636363636363626</v>
      </c>
      <c r="Z60" s="30">
        <v>0</v>
      </c>
      <c r="AA60" s="25" t="s">
        <v>162</v>
      </c>
      <c r="AB60" s="41"/>
    </row>
    <row r="61" spans="1:29" s="2" customFormat="1" ht="18" customHeight="1" x14ac:dyDescent="0.25">
      <c r="A61" s="22">
        <v>58</v>
      </c>
      <c r="B61" s="22">
        <v>631</v>
      </c>
      <c r="C61" s="33" t="s">
        <v>172</v>
      </c>
      <c r="D61" s="23" t="s">
        <v>173</v>
      </c>
      <c r="E61" s="23" t="s">
        <v>26</v>
      </c>
      <c r="F61" s="24">
        <v>34824</v>
      </c>
      <c r="G61" s="23" t="s">
        <v>110</v>
      </c>
      <c r="H61" s="25">
        <v>565</v>
      </c>
      <c r="I61" s="26">
        <v>1050</v>
      </c>
      <c r="J61" s="26">
        <v>2011</v>
      </c>
      <c r="K61" s="27">
        <f t="shared" si="0"/>
        <v>53.80952380952381</v>
      </c>
      <c r="L61" s="25">
        <v>633</v>
      </c>
      <c r="M61" s="26">
        <v>1100</v>
      </c>
      <c r="N61" s="26">
        <v>2013</v>
      </c>
      <c r="O61" s="28">
        <f t="shared" si="24"/>
        <v>633</v>
      </c>
      <c r="P61" s="29">
        <f t="shared" si="2"/>
        <v>57.545454545454547</v>
      </c>
      <c r="Q61" s="30">
        <v>46</v>
      </c>
      <c r="R61" s="30">
        <v>50</v>
      </c>
      <c r="S61" s="27">
        <f t="shared" si="36"/>
        <v>92</v>
      </c>
      <c r="T61" s="27">
        <f t="shared" si="37"/>
        <v>5.3809523809523814</v>
      </c>
      <c r="U61" s="27">
        <f t="shared" si="38"/>
        <v>28.772727272727273</v>
      </c>
      <c r="V61" s="26">
        <f t="shared" si="39"/>
        <v>36.799999999999997</v>
      </c>
      <c r="W61" s="26"/>
      <c r="X61" s="26">
        <v>0</v>
      </c>
      <c r="Y61" s="31">
        <f t="shared" si="40"/>
        <v>70.953679653679643</v>
      </c>
      <c r="Z61" s="30">
        <v>0</v>
      </c>
      <c r="AA61" s="25" t="s">
        <v>162</v>
      </c>
      <c r="AB61" s="41"/>
    </row>
    <row r="62" spans="1:29" s="2" customFormat="1" ht="18" customHeight="1" x14ac:dyDescent="0.25">
      <c r="A62" s="22">
        <v>59</v>
      </c>
      <c r="B62" s="22">
        <v>630</v>
      </c>
      <c r="C62" s="33" t="s">
        <v>174</v>
      </c>
      <c r="D62" s="23" t="s">
        <v>175</v>
      </c>
      <c r="E62" s="23" t="s">
        <v>26</v>
      </c>
      <c r="F62" s="24">
        <v>36081</v>
      </c>
      <c r="G62" s="23" t="s">
        <v>161</v>
      </c>
      <c r="H62" s="25">
        <v>859</v>
      </c>
      <c r="I62" s="26">
        <v>1100</v>
      </c>
      <c r="J62" s="26">
        <v>2015</v>
      </c>
      <c r="K62" s="27">
        <f t="shared" si="0"/>
        <v>78.090909090909093</v>
      </c>
      <c r="L62" s="25">
        <v>770</v>
      </c>
      <c r="M62" s="26">
        <v>1100</v>
      </c>
      <c r="N62" s="26">
        <v>2017</v>
      </c>
      <c r="O62" s="28">
        <f t="shared" si="24"/>
        <v>770</v>
      </c>
      <c r="P62" s="29">
        <f t="shared" si="2"/>
        <v>70</v>
      </c>
      <c r="Q62" s="30">
        <v>33</v>
      </c>
      <c r="R62" s="30">
        <v>50</v>
      </c>
      <c r="S62" s="27">
        <f t="shared" si="36"/>
        <v>66</v>
      </c>
      <c r="T62" s="27">
        <f t="shared" si="37"/>
        <v>7.8090909090909095</v>
      </c>
      <c r="U62" s="27">
        <f t="shared" si="38"/>
        <v>35</v>
      </c>
      <c r="V62" s="26">
        <f t="shared" si="39"/>
        <v>26.4</v>
      </c>
      <c r="W62" s="26"/>
      <c r="X62" s="26">
        <v>0</v>
      </c>
      <c r="Y62" s="31">
        <f t="shared" si="40"/>
        <v>69.209090909090918</v>
      </c>
      <c r="Z62" s="30">
        <v>0</v>
      </c>
      <c r="AA62" s="25" t="s">
        <v>162</v>
      </c>
      <c r="AB62" s="41"/>
    </row>
    <row r="63" spans="1:29" s="2" customFormat="1" ht="18" customHeight="1" x14ac:dyDescent="0.25">
      <c r="A63" s="22">
        <v>60</v>
      </c>
      <c r="B63" s="22">
        <v>629</v>
      </c>
      <c r="C63" s="33" t="s">
        <v>176</v>
      </c>
      <c r="D63" s="23" t="s">
        <v>177</v>
      </c>
      <c r="E63" s="23" t="s">
        <v>26</v>
      </c>
      <c r="F63" s="24">
        <v>35863</v>
      </c>
      <c r="G63" s="23" t="s">
        <v>161</v>
      </c>
      <c r="H63" s="25">
        <v>710</v>
      </c>
      <c r="I63" s="26">
        <v>1100</v>
      </c>
      <c r="J63" s="26">
        <v>2014</v>
      </c>
      <c r="K63" s="27">
        <f t="shared" si="0"/>
        <v>64.545454545454547</v>
      </c>
      <c r="L63" s="25">
        <v>678</v>
      </c>
      <c r="M63" s="26">
        <v>1100</v>
      </c>
      <c r="N63" s="26">
        <v>2017</v>
      </c>
      <c r="O63" s="28">
        <f t="shared" si="24"/>
        <v>678</v>
      </c>
      <c r="P63" s="29">
        <f t="shared" si="2"/>
        <v>61.636363636363633</v>
      </c>
      <c r="Q63" s="30">
        <v>22</v>
      </c>
      <c r="R63" s="30">
        <v>50</v>
      </c>
      <c r="S63" s="27">
        <f t="shared" si="36"/>
        <v>44</v>
      </c>
      <c r="T63" s="27">
        <f t="shared" si="37"/>
        <v>6.454545454545455</v>
      </c>
      <c r="U63" s="27">
        <f t="shared" si="38"/>
        <v>30.818181818181817</v>
      </c>
      <c r="V63" s="26">
        <f t="shared" si="39"/>
        <v>17.600000000000001</v>
      </c>
      <c r="W63" s="26"/>
      <c r="X63" s="26">
        <v>0</v>
      </c>
      <c r="Y63" s="31">
        <f t="shared" si="40"/>
        <v>54.872727272727275</v>
      </c>
      <c r="Z63" s="30">
        <v>0</v>
      </c>
      <c r="AA63" s="25" t="s">
        <v>162</v>
      </c>
      <c r="AB63" s="41"/>
    </row>
    <row r="64" spans="1:29" s="2" customFormat="1" ht="18" customHeight="1" x14ac:dyDescent="0.25">
      <c r="A64" s="22">
        <v>61</v>
      </c>
      <c r="B64" s="22">
        <v>625</v>
      </c>
      <c r="C64" s="33" t="s">
        <v>178</v>
      </c>
      <c r="D64" s="23" t="s">
        <v>179</v>
      </c>
      <c r="E64" s="23" t="s">
        <v>26</v>
      </c>
      <c r="F64" s="24">
        <v>32397</v>
      </c>
      <c r="G64" s="23" t="s">
        <v>92</v>
      </c>
      <c r="H64" s="25">
        <v>488</v>
      </c>
      <c r="I64" s="26">
        <v>1050</v>
      </c>
      <c r="J64" s="26">
        <v>2005</v>
      </c>
      <c r="K64" s="27">
        <f t="shared" si="0"/>
        <v>46.476190476190474</v>
      </c>
      <c r="L64" s="25">
        <v>571</v>
      </c>
      <c r="M64" s="26">
        <v>1100</v>
      </c>
      <c r="N64" s="26">
        <v>2011</v>
      </c>
      <c r="O64" s="28">
        <f t="shared" si="24"/>
        <v>571</v>
      </c>
      <c r="P64" s="29">
        <f t="shared" si="2"/>
        <v>51.909090909090907</v>
      </c>
      <c r="Q64" s="30">
        <v>24</v>
      </c>
      <c r="R64" s="30">
        <v>50</v>
      </c>
      <c r="S64" s="27">
        <f t="shared" si="36"/>
        <v>48</v>
      </c>
      <c r="T64" s="27">
        <f t="shared" si="37"/>
        <v>4.647619047619048</v>
      </c>
      <c r="U64" s="27">
        <f t="shared" si="38"/>
        <v>25.954545454545453</v>
      </c>
      <c r="V64" s="26">
        <f t="shared" si="39"/>
        <v>19.2</v>
      </c>
      <c r="W64" s="26"/>
      <c r="X64" s="26">
        <v>0</v>
      </c>
      <c r="Y64" s="31">
        <f t="shared" si="40"/>
        <v>49.802164502164501</v>
      </c>
      <c r="Z64" s="30">
        <v>0</v>
      </c>
      <c r="AA64" s="25" t="s">
        <v>182</v>
      </c>
      <c r="AB64" s="41"/>
    </row>
    <row r="65" spans="1:29" s="2" customFormat="1" ht="18" customHeight="1" x14ac:dyDescent="0.25">
      <c r="A65" s="22">
        <v>62</v>
      </c>
      <c r="B65" s="22">
        <v>637</v>
      </c>
      <c r="C65" s="33" t="s">
        <v>180</v>
      </c>
      <c r="D65" s="23" t="s">
        <v>181</v>
      </c>
      <c r="E65" s="23" t="s">
        <v>26</v>
      </c>
      <c r="F65" s="24">
        <v>31656</v>
      </c>
      <c r="G65" s="23" t="s">
        <v>87</v>
      </c>
      <c r="H65" s="25">
        <v>505</v>
      </c>
      <c r="I65" s="26">
        <v>850</v>
      </c>
      <c r="J65" s="26">
        <v>2003</v>
      </c>
      <c r="K65" s="27">
        <f t="shared" si="0"/>
        <v>59.411764705882355</v>
      </c>
      <c r="L65" s="25">
        <v>480</v>
      </c>
      <c r="M65" s="26">
        <v>1100</v>
      </c>
      <c r="N65" s="26">
        <v>2005</v>
      </c>
      <c r="O65" s="28">
        <f t="shared" si="24"/>
        <v>480</v>
      </c>
      <c r="P65" s="29">
        <f t="shared" si="2"/>
        <v>43.636363636363633</v>
      </c>
      <c r="Q65" s="30">
        <v>44</v>
      </c>
      <c r="R65" s="30">
        <v>50</v>
      </c>
      <c r="S65" s="27">
        <f t="shared" si="36"/>
        <v>88</v>
      </c>
      <c r="T65" s="27">
        <f t="shared" si="37"/>
        <v>5.9411764705882355</v>
      </c>
      <c r="U65" s="27">
        <f t="shared" si="38"/>
        <v>21.818181818181817</v>
      </c>
      <c r="V65" s="26">
        <f t="shared" si="39"/>
        <v>35.200000000000003</v>
      </c>
      <c r="W65" s="26"/>
      <c r="X65" s="26">
        <v>0</v>
      </c>
      <c r="Y65" s="31">
        <f t="shared" si="40"/>
        <v>62.959358288770055</v>
      </c>
      <c r="Z65" s="30">
        <v>0</v>
      </c>
      <c r="AA65" s="25" t="s">
        <v>182</v>
      </c>
      <c r="AB65" s="41"/>
    </row>
    <row r="66" spans="1:29" s="2" customFormat="1" ht="18" customHeight="1" x14ac:dyDescent="0.25">
      <c r="A66" s="22">
        <v>63</v>
      </c>
      <c r="B66" s="22">
        <v>621</v>
      </c>
      <c r="C66" s="33" t="s">
        <v>183</v>
      </c>
      <c r="D66" s="23" t="s">
        <v>184</v>
      </c>
      <c r="E66" s="23" t="s">
        <v>26</v>
      </c>
      <c r="F66" s="24">
        <v>30789</v>
      </c>
      <c r="G66" s="24" t="s">
        <v>84</v>
      </c>
      <c r="H66" s="25">
        <v>515</v>
      </c>
      <c r="I66" s="26">
        <v>1100</v>
      </c>
      <c r="J66" s="26">
        <v>2002</v>
      </c>
      <c r="K66" s="27">
        <f t="shared" si="0"/>
        <v>46.81818181818182</v>
      </c>
      <c r="L66" s="25">
        <v>555</v>
      </c>
      <c r="M66" s="26">
        <v>1100</v>
      </c>
      <c r="N66" s="26">
        <v>2004</v>
      </c>
      <c r="O66" s="28">
        <f t="shared" si="24"/>
        <v>555</v>
      </c>
      <c r="P66" s="29">
        <f t="shared" si="2"/>
        <v>50.454545454545453</v>
      </c>
      <c r="Q66" s="30">
        <v>27</v>
      </c>
      <c r="R66" s="30">
        <v>50</v>
      </c>
      <c r="S66" s="27">
        <f t="shared" si="36"/>
        <v>54</v>
      </c>
      <c r="T66" s="27">
        <f t="shared" si="37"/>
        <v>4.6818181818181825</v>
      </c>
      <c r="U66" s="27">
        <f t="shared" si="38"/>
        <v>25.227272727272727</v>
      </c>
      <c r="V66" s="26">
        <f t="shared" si="39"/>
        <v>21.6</v>
      </c>
      <c r="W66" s="26"/>
      <c r="X66" s="26">
        <v>0</v>
      </c>
      <c r="Y66" s="31">
        <f t="shared" si="40"/>
        <v>51.509090909090915</v>
      </c>
      <c r="Z66" s="30">
        <v>0</v>
      </c>
      <c r="AA66" s="25" t="s">
        <v>182</v>
      </c>
      <c r="AB66" s="41"/>
    </row>
    <row r="67" spans="1:29" s="2" customFormat="1" ht="18" customHeight="1" x14ac:dyDescent="0.25">
      <c r="A67" s="22">
        <v>64</v>
      </c>
      <c r="B67" s="22">
        <v>616</v>
      </c>
      <c r="C67" s="33" t="s">
        <v>185</v>
      </c>
      <c r="D67" s="23" t="s">
        <v>186</v>
      </c>
      <c r="E67" s="23" t="s">
        <v>28</v>
      </c>
      <c r="F67" s="24">
        <v>33994</v>
      </c>
      <c r="G67" s="23" t="s">
        <v>73</v>
      </c>
      <c r="H67" s="25">
        <v>580</v>
      </c>
      <c r="I67" s="26">
        <v>900</v>
      </c>
      <c r="J67" s="26">
        <v>2008</v>
      </c>
      <c r="K67" s="27">
        <f t="shared" si="0"/>
        <v>64.444444444444443</v>
      </c>
      <c r="L67" s="25">
        <v>595</v>
      </c>
      <c r="M67" s="26">
        <v>1100</v>
      </c>
      <c r="N67" s="26">
        <v>2011</v>
      </c>
      <c r="O67" s="28">
        <f t="shared" si="24"/>
        <v>595</v>
      </c>
      <c r="P67" s="29">
        <f t="shared" si="2"/>
        <v>54.090909090909086</v>
      </c>
      <c r="Q67" s="30">
        <v>30</v>
      </c>
      <c r="R67" s="30">
        <v>50</v>
      </c>
      <c r="S67" s="27">
        <f t="shared" si="36"/>
        <v>60</v>
      </c>
      <c r="T67" s="27">
        <f t="shared" si="37"/>
        <v>6.4444444444444446</v>
      </c>
      <c r="U67" s="27">
        <f t="shared" si="38"/>
        <v>27.045454545454543</v>
      </c>
      <c r="V67" s="26">
        <f t="shared" si="39"/>
        <v>24</v>
      </c>
      <c r="W67" s="26"/>
      <c r="X67" s="26">
        <v>0</v>
      </c>
      <c r="Y67" s="31">
        <f t="shared" si="40"/>
        <v>57.48989898989899</v>
      </c>
      <c r="Z67" s="30">
        <v>0</v>
      </c>
      <c r="AA67" s="25" t="s">
        <v>182</v>
      </c>
      <c r="AB67" s="41"/>
    </row>
    <row r="68" spans="1:29" s="2" customFormat="1" ht="18" customHeight="1" x14ac:dyDescent="0.25">
      <c r="A68" s="22">
        <v>65</v>
      </c>
      <c r="B68" s="22">
        <v>615</v>
      </c>
      <c r="C68" s="33" t="s">
        <v>187</v>
      </c>
      <c r="D68" s="23" t="s">
        <v>188</v>
      </c>
      <c r="E68" s="23" t="s">
        <v>26</v>
      </c>
      <c r="F68" s="24">
        <v>35494</v>
      </c>
      <c r="G68" s="23" t="s">
        <v>161</v>
      </c>
      <c r="H68" s="25">
        <v>584</v>
      </c>
      <c r="I68" s="26">
        <v>1100</v>
      </c>
      <c r="J68" s="26">
        <v>2015</v>
      </c>
      <c r="K68" s="27">
        <f t="shared" si="0"/>
        <v>53.090909090909086</v>
      </c>
      <c r="L68" s="25">
        <v>589</v>
      </c>
      <c r="M68" s="26">
        <v>1100</v>
      </c>
      <c r="N68" s="26">
        <v>2017</v>
      </c>
      <c r="O68" s="28">
        <f t="shared" si="24"/>
        <v>589</v>
      </c>
      <c r="P68" s="29">
        <f t="shared" si="2"/>
        <v>53.54545454545454</v>
      </c>
      <c r="Q68" s="30">
        <v>27</v>
      </c>
      <c r="R68" s="30">
        <v>50</v>
      </c>
      <c r="S68" s="27">
        <f t="shared" si="36"/>
        <v>54</v>
      </c>
      <c r="T68" s="27">
        <f t="shared" si="37"/>
        <v>5.3090909090909086</v>
      </c>
      <c r="U68" s="27">
        <f t="shared" si="38"/>
        <v>26.77272727272727</v>
      </c>
      <c r="V68" s="26">
        <f t="shared" si="39"/>
        <v>21.6</v>
      </c>
      <c r="W68" s="26"/>
      <c r="X68" s="26">
        <v>0</v>
      </c>
      <c r="Y68" s="31">
        <f t="shared" si="40"/>
        <v>53.68181818181818</v>
      </c>
      <c r="Z68" s="30">
        <v>0</v>
      </c>
      <c r="AA68" s="25" t="s">
        <v>162</v>
      </c>
      <c r="AB68" s="41"/>
    </row>
    <row r="69" spans="1:29" s="2" customFormat="1" ht="18" customHeight="1" x14ac:dyDescent="0.25">
      <c r="A69" s="22">
        <v>66</v>
      </c>
      <c r="B69" s="22">
        <v>610</v>
      </c>
      <c r="C69" s="33" t="s">
        <v>189</v>
      </c>
      <c r="D69" s="23" t="s">
        <v>190</v>
      </c>
      <c r="E69" s="23" t="s">
        <v>26</v>
      </c>
      <c r="F69" s="24">
        <v>35064</v>
      </c>
      <c r="G69" s="23" t="s">
        <v>127</v>
      </c>
      <c r="H69" s="25">
        <v>730</v>
      </c>
      <c r="I69" s="26">
        <v>1050</v>
      </c>
      <c r="J69" s="26">
        <v>2012</v>
      </c>
      <c r="K69" s="27">
        <f t="shared" si="0"/>
        <v>69.523809523809518</v>
      </c>
      <c r="L69" s="25">
        <v>586</v>
      </c>
      <c r="M69" s="26">
        <v>1100</v>
      </c>
      <c r="N69" s="26">
        <v>2014</v>
      </c>
      <c r="O69" s="28">
        <f t="shared" si="24"/>
        <v>586</v>
      </c>
      <c r="P69" s="29">
        <f t="shared" si="2"/>
        <v>53.272727272727273</v>
      </c>
      <c r="Q69" s="30">
        <v>43</v>
      </c>
      <c r="R69" s="30">
        <v>50</v>
      </c>
      <c r="S69" s="27">
        <f t="shared" si="36"/>
        <v>86</v>
      </c>
      <c r="T69" s="27">
        <f t="shared" si="37"/>
        <v>6.9523809523809526</v>
      </c>
      <c r="U69" s="27">
        <f t="shared" si="38"/>
        <v>26.636363636363637</v>
      </c>
      <c r="V69" s="26">
        <f t="shared" si="39"/>
        <v>34.4</v>
      </c>
      <c r="W69" s="26"/>
      <c r="X69" s="26">
        <v>0</v>
      </c>
      <c r="Y69" s="31">
        <f t="shared" si="40"/>
        <v>67.988744588744595</v>
      </c>
      <c r="Z69" s="30">
        <v>0</v>
      </c>
      <c r="AA69" s="25" t="s">
        <v>182</v>
      </c>
      <c r="AB69" s="41"/>
    </row>
    <row r="70" spans="1:29" s="2" customFormat="1" ht="18" customHeight="1" x14ac:dyDescent="0.25">
      <c r="A70" s="22">
        <v>67</v>
      </c>
      <c r="B70" s="22">
        <v>607</v>
      </c>
      <c r="C70" s="33" t="s">
        <v>191</v>
      </c>
      <c r="D70" s="23" t="s">
        <v>192</v>
      </c>
      <c r="E70" s="23" t="s">
        <v>26</v>
      </c>
      <c r="F70" s="24">
        <v>35825</v>
      </c>
      <c r="G70" s="23" t="s">
        <v>161</v>
      </c>
      <c r="H70" s="25">
        <v>825</v>
      </c>
      <c r="I70" s="26">
        <v>1100</v>
      </c>
      <c r="J70" s="26">
        <v>2014</v>
      </c>
      <c r="K70" s="27">
        <f t="shared" si="0"/>
        <v>75</v>
      </c>
      <c r="L70" s="25">
        <v>880</v>
      </c>
      <c r="M70" s="26">
        <v>1100</v>
      </c>
      <c r="N70" s="26">
        <v>2017</v>
      </c>
      <c r="O70" s="28">
        <f t="shared" si="24"/>
        <v>880</v>
      </c>
      <c r="P70" s="29">
        <f t="shared" si="2"/>
        <v>80</v>
      </c>
      <c r="Q70" s="30">
        <v>37</v>
      </c>
      <c r="R70" s="30">
        <v>50</v>
      </c>
      <c r="S70" s="27">
        <f t="shared" si="36"/>
        <v>74</v>
      </c>
      <c r="T70" s="27">
        <f t="shared" si="37"/>
        <v>7.5</v>
      </c>
      <c r="U70" s="27">
        <f t="shared" si="38"/>
        <v>40</v>
      </c>
      <c r="V70" s="26">
        <f t="shared" si="39"/>
        <v>29.6</v>
      </c>
      <c r="W70" s="26"/>
      <c r="X70" s="26">
        <v>0</v>
      </c>
      <c r="Y70" s="31">
        <f t="shared" si="40"/>
        <v>77.099999999999994</v>
      </c>
      <c r="Z70" s="30">
        <v>0</v>
      </c>
      <c r="AA70" s="25" t="s">
        <v>162</v>
      </c>
      <c r="AB70" s="41"/>
    </row>
    <row r="71" spans="1:29" s="2" customFormat="1" ht="18" customHeight="1" x14ac:dyDescent="0.25">
      <c r="A71" s="22">
        <v>68</v>
      </c>
      <c r="B71" s="22">
        <v>605</v>
      </c>
      <c r="C71" s="33" t="s">
        <v>193</v>
      </c>
      <c r="D71" s="23" t="s">
        <v>194</v>
      </c>
      <c r="E71" s="23" t="s">
        <v>26</v>
      </c>
      <c r="F71" s="24">
        <v>36251</v>
      </c>
      <c r="G71" s="23" t="s">
        <v>195</v>
      </c>
      <c r="H71" s="25">
        <v>804</v>
      </c>
      <c r="I71" s="26">
        <v>1100</v>
      </c>
      <c r="J71" s="26">
        <v>2015</v>
      </c>
      <c r="K71" s="27">
        <f t="shared" si="0"/>
        <v>73.090909090909093</v>
      </c>
      <c r="L71" s="25">
        <v>838</v>
      </c>
      <c r="M71" s="26">
        <v>1100</v>
      </c>
      <c r="N71" s="26">
        <v>2017</v>
      </c>
      <c r="O71" s="28">
        <f t="shared" si="24"/>
        <v>838</v>
      </c>
      <c r="P71" s="29">
        <f t="shared" si="2"/>
        <v>76.181818181818187</v>
      </c>
      <c r="Q71" s="30">
        <v>38</v>
      </c>
      <c r="R71" s="30">
        <v>50</v>
      </c>
      <c r="S71" s="27">
        <f t="shared" si="36"/>
        <v>76</v>
      </c>
      <c r="T71" s="27">
        <f t="shared" si="37"/>
        <v>7.3090909090909095</v>
      </c>
      <c r="U71" s="27">
        <f t="shared" si="38"/>
        <v>38.090909090909093</v>
      </c>
      <c r="V71" s="26">
        <f t="shared" si="39"/>
        <v>30.4</v>
      </c>
      <c r="W71" s="26"/>
      <c r="X71" s="26">
        <v>0</v>
      </c>
      <c r="Y71" s="31">
        <f t="shared" si="40"/>
        <v>75.800000000000011</v>
      </c>
      <c r="Z71" s="30">
        <v>0</v>
      </c>
      <c r="AA71" s="25" t="s">
        <v>162</v>
      </c>
      <c r="AB71" s="41"/>
    </row>
    <row r="72" spans="1:29" s="2" customFormat="1" ht="18" customHeight="1" x14ac:dyDescent="0.25">
      <c r="A72" s="22"/>
      <c r="B72" s="22"/>
      <c r="C72" s="33"/>
      <c r="D72" s="23"/>
      <c r="E72" s="23"/>
      <c r="F72" s="24"/>
      <c r="G72" s="23"/>
      <c r="H72" s="25"/>
      <c r="I72" s="26"/>
      <c r="J72" s="26"/>
      <c r="K72" s="27"/>
      <c r="L72" s="25"/>
      <c r="M72" s="26"/>
      <c r="N72" s="26"/>
      <c r="O72" s="28"/>
      <c r="P72" s="29"/>
      <c r="Q72" s="30"/>
      <c r="R72" s="30"/>
      <c r="S72" s="27"/>
      <c r="T72" s="27"/>
      <c r="U72" s="27"/>
      <c r="V72" s="26"/>
      <c r="W72" s="26"/>
      <c r="X72" s="26"/>
      <c r="Y72" s="31"/>
      <c r="Z72" s="30"/>
      <c r="AA72" s="25"/>
      <c r="AB72" s="41"/>
    </row>
    <row r="73" spans="1:29" s="2" customFormat="1" ht="18" customHeight="1" x14ac:dyDescent="0.25">
      <c r="A73" s="22"/>
      <c r="B73" s="22"/>
      <c r="C73" s="33"/>
      <c r="D73" s="23"/>
      <c r="E73" s="23"/>
      <c r="F73" s="24"/>
      <c r="G73" s="23"/>
      <c r="H73" s="25"/>
      <c r="I73" s="26"/>
      <c r="J73" s="26"/>
      <c r="K73" s="27"/>
      <c r="L73" s="25"/>
      <c r="M73" s="26"/>
      <c r="N73" s="26"/>
      <c r="O73" s="28"/>
      <c r="P73" s="29"/>
      <c r="Q73" s="30"/>
      <c r="R73" s="30"/>
      <c r="S73" s="27"/>
      <c r="T73" s="27"/>
      <c r="U73" s="27"/>
      <c r="V73" s="26"/>
      <c r="W73" s="26"/>
      <c r="X73" s="26"/>
      <c r="Y73" s="31"/>
      <c r="Z73" s="30"/>
      <c r="AA73" s="25"/>
      <c r="AB73" s="41"/>
    </row>
    <row r="74" spans="1:29" s="2" customFormat="1" ht="18.75" customHeight="1" x14ac:dyDescent="0.25">
      <c r="A74" s="12"/>
      <c r="B74" s="21"/>
      <c r="C74" s="21"/>
      <c r="D74" s="21"/>
      <c r="E74" s="21"/>
      <c r="F74" s="42"/>
      <c r="G74" s="1"/>
      <c r="H74" s="1"/>
      <c r="I74" s="43" t="s">
        <v>30</v>
      </c>
      <c r="J74" s="43"/>
      <c r="K74" s="43"/>
      <c r="L74" s="43"/>
      <c r="M74" s="43"/>
      <c r="N74" s="16"/>
      <c r="O74" s="16"/>
      <c r="P74" s="15"/>
      <c r="Q74" s="15"/>
      <c r="R74" s="20"/>
      <c r="S74" s="19"/>
      <c r="T74" s="21"/>
      <c r="U74" s="21"/>
      <c r="V74" s="21"/>
      <c r="W74" s="21"/>
      <c r="X74" s="21"/>
      <c r="Y74" s="19"/>
      <c r="Z74" s="14"/>
      <c r="AA74" s="21"/>
      <c r="AB74" s="21"/>
      <c r="AC74" s="21"/>
    </row>
    <row r="75" spans="1:29" s="2" customFormat="1" ht="15.75" x14ac:dyDescent="0.25">
      <c r="A75" s="12"/>
      <c r="B75" s="21"/>
      <c r="C75" s="21"/>
      <c r="D75" s="21"/>
      <c r="E75" s="21"/>
      <c r="F75" s="42"/>
      <c r="G75" s="1"/>
      <c r="H75" s="1"/>
      <c r="I75" s="43"/>
      <c r="J75" s="43"/>
      <c r="K75" s="43"/>
      <c r="L75" s="43"/>
      <c r="M75" s="43"/>
      <c r="N75" s="16"/>
      <c r="O75" s="16"/>
      <c r="P75" s="15"/>
      <c r="Q75" s="15"/>
      <c r="R75" s="20"/>
      <c r="S75" s="19"/>
      <c r="T75" s="21"/>
      <c r="U75" s="21"/>
      <c r="V75" s="21"/>
      <c r="W75" s="21"/>
      <c r="X75" s="21"/>
      <c r="Y75" s="19"/>
      <c r="Z75" s="14"/>
      <c r="AA75" s="21"/>
      <c r="AB75" s="21"/>
      <c r="AC75" s="21"/>
    </row>
    <row r="76" spans="1:29" s="2" customFormat="1" x14ac:dyDescent="0.2">
      <c r="A76" s="12"/>
      <c r="B76" s="21"/>
      <c r="C76" s="21"/>
      <c r="D76" s="21"/>
      <c r="E76" s="21"/>
      <c r="F76" s="42"/>
      <c r="G76" s="15"/>
      <c r="H76" s="16"/>
      <c r="I76" s="14"/>
      <c r="J76" s="15"/>
      <c r="K76" s="15"/>
      <c r="L76" s="17"/>
      <c r="M76" s="18"/>
      <c r="N76" s="16"/>
      <c r="O76" s="16"/>
      <c r="P76" s="15"/>
      <c r="Q76" s="15"/>
      <c r="R76" s="20"/>
      <c r="S76" s="19"/>
      <c r="T76" s="21"/>
      <c r="U76" s="21"/>
      <c r="V76" s="21"/>
      <c r="W76" s="21"/>
      <c r="X76" s="21"/>
      <c r="Y76" s="19"/>
      <c r="Z76" s="14"/>
      <c r="AA76" s="21"/>
      <c r="AB76" s="21"/>
      <c r="AC76" s="21"/>
    </row>
    <row r="77" spans="1:29" s="2" customFormat="1" ht="36.75" customHeight="1" x14ac:dyDescent="0.25">
      <c r="A77" s="12"/>
      <c r="B77" s="21"/>
      <c r="C77" s="21"/>
      <c r="D77" s="21"/>
      <c r="E77" s="21"/>
      <c r="F77" s="42"/>
      <c r="G77" s="15"/>
      <c r="H77" s="16"/>
      <c r="I77" s="14"/>
      <c r="J77" s="15"/>
      <c r="K77" s="15"/>
      <c r="L77" s="17"/>
      <c r="M77" s="18"/>
      <c r="N77" s="16"/>
      <c r="O77" s="16"/>
      <c r="P77" s="15"/>
      <c r="Q77" s="15"/>
      <c r="R77" s="20"/>
      <c r="S77" s="19"/>
      <c r="T77" s="21"/>
      <c r="U77" s="21"/>
      <c r="V77" s="21"/>
      <c r="W77" s="21"/>
      <c r="X77" s="21"/>
      <c r="Y77" s="19"/>
      <c r="Z77" s="14"/>
      <c r="AA77" s="45"/>
      <c r="AB77" s="44"/>
      <c r="AC77" s="20"/>
    </row>
    <row r="78" spans="1:29" s="2" customFormat="1" ht="21" customHeight="1" x14ac:dyDescent="0.25">
      <c r="A78" s="12"/>
      <c r="B78" s="11" t="s">
        <v>31</v>
      </c>
      <c r="C78" s="11"/>
      <c r="D78" s="11"/>
      <c r="E78" s="11" t="s">
        <v>32</v>
      </c>
      <c r="F78" s="47"/>
      <c r="G78" s="46"/>
      <c r="H78" s="46"/>
      <c r="I78" s="46"/>
      <c r="J78" s="46"/>
      <c r="K78" s="11" t="s">
        <v>33</v>
      </c>
      <c r="L78" s="5"/>
      <c r="M78" s="5"/>
      <c r="N78" s="46"/>
      <c r="O78" s="7"/>
      <c r="P78" s="46"/>
      <c r="Q78" s="46"/>
      <c r="R78" s="46"/>
      <c r="S78" s="46"/>
      <c r="T78" s="11" t="s">
        <v>29</v>
      </c>
      <c r="U78" s="9"/>
      <c r="V78" s="9"/>
      <c r="W78" s="6"/>
      <c r="X78" s="46"/>
      <c r="Y78" s="46"/>
      <c r="Z78" s="11" t="s">
        <v>34</v>
      </c>
      <c r="AA78" s="5"/>
      <c r="AB78" s="44"/>
      <c r="AC78" s="20"/>
    </row>
    <row r="79" spans="1:29" s="2" customFormat="1" ht="15" x14ac:dyDescent="0.2">
      <c r="A79" s="12"/>
      <c r="B79" s="11" t="s">
        <v>35</v>
      </c>
      <c r="C79" s="11"/>
      <c r="D79" s="11"/>
      <c r="E79" s="11" t="s">
        <v>35</v>
      </c>
      <c r="F79" s="47"/>
      <c r="G79" s="46"/>
      <c r="H79" s="46"/>
      <c r="I79" s="46"/>
      <c r="J79" s="46"/>
      <c r="K79" s="11" t="s">
        <v>35</v>
      </c>
      <c r="L79" s="5"/>
      <c r="M79" s="5"/>
      <c r="N79" s="46"/>
      <c r="O79" s="7"/>
      <c r="P79" s="46"/>
      <c r="Q79" s="46"/>
      <c r="R79" s="46"/>
      <c r="S79" s="46"/>
      <c r="T79" s="11" t="s">
        <v>35</v>
      </c>
      <c r="U79" s="9"/>
      <c r="V79" s="9"/>
      <c r="W79" s="6"/>
      <c r="X79" s="46"/>
      <c r="Y79" s="46"/>
      <c r="Z79" s="11" t="s">
        <v>35</v>
      </c>
      <c r="AA79" s="5"/>
      <c r="AB79" s="45"/>
      <c r="AC79" s="20"/>
    </row>
    <row r="80" spans="1:29" s="2" customFormat="1" ht="15" x14ac:dyDescent="0.2">
      <c r="A80" s="12"/>
      <c r="B80" s="11"/>
      <c r="C80" s="11"/>
      <c r="D80" s="11"/>
      <c r="E80" s="11"/>
      <c r="F80" s="47"/>
      <c r="G80" s="46"/>
      <c r="H80" s="46"/>
      <c r="I80" s="46"/>
      <c r="J80" s="46"/>
      <c r="K80" s="4"/>
      <c r="L80" s="5"/>
      <c r="M80" s="5"/>
      <c r="N80" s="46"/>
      <c r="O80" s="7"/>
      <c r="P80" s="46"/>
      <c r="Q80" s="46"/>
      <c r="R80" s="46"/>
      <c r="S80" s="46"/>
      <c r="T80" s="5"/>
      <c r="U80" s="9"/>
      <c r="V80" s="9"/>
      <c r="W80" s="6"/>
      <c r="X80" s="46"/>
      <c r="Y80" s="46"/>
      <c r="Z80" s="5"/>
      <c r="AA80" s="5"/>
      <c r="AB80" s="45"/>
      <c r="AC80" s="20"/>
    </row>
    <row r="81" spans="2:29" ht="15" x14ac:dyDescent="0.25">
      <c r="B81" s="11"/>
      <c r="C81" s="11"/>
      <c r="D81" s="11"/>
      <c r="E81" s="11"/>
      <c r="F81" s="47"/>
      <c r="G81" s="46"/>
      <c r="H81" s="46"/>
      <c r="I81" s="46"/>
      <c r="J81" s="46"/>
      <c r="K81" s="4"/>
      <c r="L81" s="5"/>
      <c r="M81" s="5"/>
      <c r="N81" s="46"/>
      <c r="O81" s="7"/>
      <c r="P81" s="46"/>
      <c r="Q81" s="46"/>
      <c r="R81" s="46"/>
      <c r="S81" s="46"/>
      <c r="T81" s="5"/>
      <c r="U81" s="9"/>
      <c r="V81" s="9"/>
      <c r="W81" s="6"/>
      <c r="X81" s="46"/>
      <c r="Y81" s="46"/>
      <c r="Z81" s="5"/>
      <c r="AA81" s="5"/>
      <c r="AB81" s="44"/>
      <c r="AC81" s="20"/>
    </row>
    <row r="82" spans="2:29" ht="15" x14ac:dyDescent="0.25">
      <c r="B82" s="11"/>
      <c r="C82" s="11"/>
      <c r="D82" s="11"/>
      <c r="E82" s="11"/>
      <c r="F82" s="47"/>
      <c r="G82" s="46"/>
      <c r="H82" s="46"/>
      <c r="I82" s="46"/>
      <c r="J82" s="46"/>
      <c r="K82" s="4"/>
      <c r="L82" s="5"/>
      <c r="M82" s="5"/>
      <c r="N82" s="46"/>
      <c r="O82" s="7"/>
      <c r="P82" s="46"/>
      <c r="Q82" s="46"/>
      <c r="R82" s="46"/>
      <c r="S82" s="46"/>
      <c r="T82" s="5"/>
      <c r="U82" s="9"/>
      <c r="V82" s="9"/>
      <c r="W82" s="6"/>
      <c r="X82" s="46"/>
      <c r="Y82" s="46"/>
      <c r="Z82" s="5"/>
      <c r="AA82" s="5"/>
      <c r="AB82" s="44"/>
      <c r="AC82" s="20"/>
    </row>
    <row r="83" spans="2:29" ht="15" x14ac:dyDescent="0.2">
      <c r="B83" s="11"/>
      <c r="C83" s="11"/>
      <c r="D83" s="11"/>
      <c r="E83" s="11"/>
      <c r="F83" s="47"/>
      <c r="G83" s="46"/>
      <c r="H83" s="46"/>
      <c r="I83" s="46"/>
      <c r="J83" s="46"/>
      <c r="K83" s="4"/>
      <c r="L83" s="5"/>
      <c r="M83" s="5"/>
      <c r="N83" s="46"/>
      <c r="O83" s="7"/>
      <c r="P83" s="46"/>
      <c r="Q83" s="46"/>
      <c r="R83" s="46"/>
      <c r="S83" s="46"/>
      <c r="T83" s="5"/>
      <c r="U83" s="9"/>
      <c r="V83" s="9"/>
      <c r="W83" s="6"/>
      <c r="X83" s="46"/>
      <c r="Y83" s="46"/>
      <c r="Z83" s="5"/>
      <c r="AA83" s="5"/>
      <c r="AB83" s="45"/>
      <c r="AC83" s="20"/>
    </row>
    <row r="84" spans="2:29" ht="15" x14ac:dyDescent="0.2">
      <c r="B84" s="11" t="s">
        <v>36</v>
      </c>
      <c r="C84" s="11"/>
      <c r="D84" s="11"/>
      <c r="E84" s="11" t="s">
        <v>37</v>
      </c>
      <c r="F84" s="47"/>
      <c r="G84" s="46"/>
      <c r="H84" s="46"/>
      <c r="I84" s="46"/>
      <c r="J84" s="46"/>
      <c r="K84" s="11" t="s">
        <v>38</v>
      </c>
      <c r="L84" s="5"/>
      <c r="M84" s="5"/>
      <c r="N84" s="46"/>
      <c r="O84" s="7"/>
      <c r="P84" s="46"/>
      <c r="Q84" s="46"/>
      <c r="R84" s="46"/>
      <c r="S84" s="46"/>
      <c r="T84" s="11" t="s">
        <v>39</v>
      </c>
      <c r="U84" s="9"/>
      <c r="V84" s="9"/>
      <c r="W84" s="6"/>
      <c r="X84" s="46"/>
      <c r="Y84" s="46"/>
      <c r="Z84" s="11" t="s">
        <v>40</v>
      </c>
      <c r="AA84" s="5"/>
      <c r="AB84" s="45"/>
      <c r="AC84" s="20"/>
    </row>
    <row r="85" spans="2:29" ht="15" x14ac:dyDescent="0.2">
      <c r="B85" s="11" t="s">
        <v>35</v>
      </c>
      <c r="C85" s="11"/>
      <c r="D85" s="11"/>
      <c r="E85" s="11" t="s">
        <v>35</v>
      </c>
      <c r="F85" s="47"/>
      <c r="G85" s="46"/>
      <c r="H85" s="46"/>
      <c r="I85" s="46"/>
      <c r="J85" s="46"/>
      <c r="K85" s="11" t="s">
        <v>35</v>
      </c>
      <c r="L85" s="5"/>
      <c r="M85" s="5"/>
      <c r="N85" s="46"/>
      <c r="O85" s="7"/>
      <c r="P85" s="46"/>
      <c r="Q85" s="46"/>
      <c r="R85" s="46"/>
      <c r="S85" s="46"/>
      <c r="T85" s="11" t="s">
        <v>35</v>
      </c>
      <c r="U85" s="9"/>
      <c r="V85" s="9"/>
      <c r="W85" s="6"/>
      <c r="X85" s="46"/>
      <c r="Y85" s="46"/>
      <c r="Z85" s="11" t="s">
        <v>35</v>
      </c>
      <c r="AA85" s="5"/>
      <c r="AB85" s="45"/>
      <c r="AC85" s="20"/>
    </row>
    <row r="86" spans="2:29" ht="15" x14ac:dyDescent="0.25">
      <c r="B86" s="11"/>
      <c r="C86" s="11"/>
      <c r="D86" s="11"/>
      <c r="E86" s="11"/>
      <c r="F86" s="47"/>
      <c r="G86" s="46"/>
      <c r="H86" s="46"/>
      <c r="I86" s="46"/>
      <c r="J86" s="46"/>
      <c r="K86" s="4"/>
      <c r="L86" s="5"/>
      <c r="M86" s="5"/>
      <c r="N86" s="5"/>
      <c r="O86" s="7"/>
      <c r="P86" s="46"/>
      <c r="Q86" s="46"/>
      <c r="R86" s="46"/>
      <c r="S86" s="46"/>
      <c r="T86" s="8"/>
      <c r="U86" s="9"/>
      <c r="V86" s="9"/>
      <c r="W86" s="6"/>
      <c r="X86" s="46"/>
      <c r="Y86" s="46"/>
      <c r="Z86" s="5"/>
      <c r="AA86" s="5"/>
      <c r="AB86" s="44"/>
      <c r="AC86" s="15"/>
    </row>
    <row r="87" spans="2:29" ht="15" x14ac:dyDescent="0.25">
      <c r="B87" s="11"/>
      <c r="C87" s="11"/>
      <c r="D87" s="11"/>
      <c r="E87" s="11"/>
      <c r="F87" s="47"/>
      <c r="G87" s="46"/>
      <c r="H87" s="46"/>
      <c r="I87" s="46"/>
      <c r="J87" s="46"/>
      <c r="K87" s="4"/>
      <c r="L87" s="5"/>
      <c r="M87" s="5"/>
      <c r="N87" s="5"/>
      <c r="O87" s="7"/>
      <c r="P87" s="46"/>
      <c r="Q87" s="46"/>
      <c r="R87" s="46"/>
      <c r="S87" s="46"/>
      <c r="T87" s="8"/>
      <c r="U87" s="9"/>
      <c r="V87" s="9"/>
      <c r="W87" s="6"/>
      <c r="X87" s="46"/>
      <c r="Y87" s="46"/>
      <c r="Z87" s="5"/>
      <c r="AA87" s="5"/>
      <c r="AB87" s="44"/>
      <c r="AC87" s="15"/>
    </row>
    <row r="88" spans="2:29" ht="15" x14ac:dyDescent="0.25">
      <c r="B88" s="11"/>
      <c r="C88" s="11"/>
      <c r="D88" s="11"/>
      <c r="E88" s="11"/>
      <c r="F88" s="47"/>
      <c r="G88" s="46"/>
      <c r="H88" s="46"/>
      <c r="I88" s="46"/>
      <c r="J88" s="46"/>
      <c r="K88" s="4"/>
      <c r="L88" s="5"/>
      <c r="M88" s="5"/>
      <c r="N88" s="5"/>
      <c r="O88" s="7"/>
      <c r="P88" s="46"/>
      <c r="Q88" s="46"/>
      <c r="R88" s="46"/>
      <c r="S88" s="46"/>
      <c r="T88" s="8"/>
      <c r="U88" s="9"/>
      <c r="V88" s="9"/>
      <c r="W88" s="6"/>
      <c r="X88" s="46"/>
      <c r="Y88" s="46"/>
      <c r="Z88" s="5"/>
      <c r="AA88" s="11"/>
      <c r="AB88" s="44"/>
      <c r="AC88" s="21"/>
    </row>
    <row r="89" spans="2:29" ht="15" x14ac:dyDescent="0.25">
      <c r="B89" s="11"/>
      <c r="C89" s="11"/>
      <c r="D89" s="11"/>
      <c r="E89" s="11"/>
      <c r="F89" s="47"/>
      <c r="G89" s="46"/>
      <c r="H89" s="46"/>
      <c r="I89" s="46"/>
      <c r="J89" s="46"/>
      <c r="K89" s="4"/>
      <c r="L89" s="5"/>
      <c r="M89" s="5"/>
      <c r="N89" s="5"/>
      <c r="O89" s="7"/>
      <c r="P89" s="46"/>
      <c r="Q89" s="46"/>
      <c r="R89" s="46"/>
      <c r="S89" s="46"/>
      <c r="T89" s="8"/>
      <c r="U89" s="9"/>
      <c r="V89" s="9"/>
      <c r="W89" s="6"/>
      <c r="X89" s="46"/>
      <c r="Y89" s="46"/>
      <c r="Z89" s="5"/>
      <c r="AA89" s="11"/>
      <c r="AB89" s="44"/>
      <c r="AC89" s="21"/>
    </row>
    <row r="90" spans="2:29" ht="15" x14ac:dyDescent="0.25">
      <c r="B90" s="11" t="s">
        <v>41</v>
      </c>
      <c r="C90" s="11"/>
      <c r="D90" s="11"/>
      <c r="E90" s="11" t="s">
        <v>42</v>
      </c>
      <c r="F90" s="47"/>
      <c r="G90" s="46"/>
      <c r="H90" s="46"/>
      <c r="I90" s="46"/>
      <c r="J90" s="46"/>
      <c r="K90" s="11" t="s">
        <v>27</v>
      </c>
      <c r="L90" s="46"/>
      <c r="M90" s="5"/>
      <c r="N90" s="11"/>
      <c r="O90" s="7"/>
      <c r="P90" s="46"/>
      <c r="Q90" s="46"/>
      <c r="R90" s="46"/>
      <c r="S90" s="46"/>
      <c r="T90" s="8"/>
      <c r="U90" s="9"/>
      <c r="V90" s="9"/>
      <c r="W90" s="6"/>
      <c r="X90" s="46"/>
      <c r="Y90" s="46"/>
      <c r="Z90" s="11" t="s">
        <v>43</v>
      </c>
      <c r="AA90" s="11"/>
      <c r="AB90" s="44"/>
      <c r="AC90" s="21"/>
    </row>
    <row r="91" spans="2:29" ht="15" x14ac:dyDescent="0.25">
      <c r="B91" s="11" t="s">
        <v>35</v>
      </c>
      <c r="C91" s="11"/>
      <c r="D91" s="11"/>
      <c r="E91" s="11" t="s">
        <v>35</v>
      </c>
      <c r="F91" s="47"/>
      <c r="G91" s="46"/>
      <c r="H91" s="46"/>
      <c r="I91" s="46"/>
      <c r="J91" s="46"/>
      <c r="K91" s="11" t="s">
        <v>35</v>
      </c>
      <c r="L91" s="46"/>
      <c r="M91" s="5"/>
      <c r="N91" s="11"/>
      <c r="O91" s="7"/>
      <c r="P91" s="46"/>
      <c r="Q91" s="46"/>
      <c r="R91" s="46"/>
      <c r="S91" s="46"/>
      <c r="T91" s="8"/>
      <c r="U91" s="9"/>
      <c r="V91" s="9"/>
      <c r="W91" s="6"/>
      <c r="X91" s="46"/>
      <c r="Y91" s="46"/>
      <c r="Z91" s="11" t="s">
        <v>35</v>
      </c>
      <c r="AA91" s="11"/>
      <c r="AB91" s="44"/>
      <c r="AC91" s="21"/>
    </row>
    <row r="92" spans="2:29" ht="15" x14ac:dyDescent="0.25">
      <c r="B92" s="11"/>
      <c r="C92" s="11"/>
      <c r="D92" s="11"/>
      <c r="E92" s="11"/>
      <c r="F92" s="47"/>
      <c r="G92" s="5"/>
      <c r="H92" s="6"/>
      <c r="I92" s="4"/>
      <c r="J92" s="5"/>
      <c r="K92" s="5"/>
      <c r="L92" s="7"/>
      <c r="M92" s="8"/>
      <c r="N92" s="6"/>
      <c r="O92" s="6"/>
      <c r="P92" s="46"/>
      <c r="Q92" s="46"/>
      <c r="R92" s="46"/>
      <c r="S92" s="46"/>
      <c r="T92" s="5"/>
      <c r="U92" s="5"/>
      <c r="V92" s="10"/>
      <c r="W92" s="9"/>
      <c r="X92" s="46"/>
      <c r="Y92" s="46"/>
      <c r="Z92" s="11"/>
      <c r="AA92" s="11"/>
      <c r="AB92" s="44"/>
      <c r="AC92" s="21"/>
    </row>
    <row r="93" spans="2:29" ht="12.75" x14ac:dyDescent="0.2">
      <c r="B93" s="11"/>
      <c r="C93" s="11"/>
      <c r="D93" s="11"/>
      <c r="E93" s="11"/>
      <c r="F93" s="47"/>
      <c r="G93" s="5"/>
      <c r="H93" s="6"/>
      <c r="I93" s="4"/>
      <c r="J93" s="5"/>
      <c r="K93" s="5"/>
      <c r="L93" s="7"/>
      <c r="M93" s="8"/>
      <c r="N93" s="6"/>
      <c r="O93" s="6"/>
      <c r="P93" s="46"/>
      <c r="Q93" s="46"/>
      <c r="R93" s="46"/>
      <c r="S93" s="46"/>
      <c r="T93" s="5"/>
      <c r="U93" s="5"/>
      <c r="V93" s="10"/>
      <c r="W93" s="9"/>
      <c r="X93" s="11"/>
      <c r="Y93" s="11"/>
      <c r="Z93" s="11"/>
      <c r="AA93" s="4"/>
      <c r="AB93" s="14"/>
      <c r="AC93" s="13"/>
    </row>
    <row r="94" spans="2:29" ht="12.75" x14ac:dyDescent="0.2">
      <c r="B94" s="11"/>
      <c r="C94" s="11"/>
      <c r="D94" s="11"/>
      <c r="E94" s="11"/>
      <c r="F94" s="47"/>
      <c r="G94" s="5"/>
      <c r="H94" s="6"/>
      <c r="I94" s="4"/>
      <c r="J94" s="5"/>
      <c r="K94" s="5"/>
      <c r="L94" s="7"/>
      <c r="M94" s="8"/>
      <c r="N94" s="6"/>
      <c r="O94" s="6"/>
      <c r="P94" s="5"/>
      <c r="Q94" s="5"/>
      <c r="R94" s="10"/>
      <c r="S94" s="9"/>
      <c r="T94" s="11"/>
      <c r="U94" s="11"/>
      <c r="V94" s="11"/>
      <c r="W94" s="11"/>
      <c r="X94" s="11"/>
      <c r="Y94" s="11"/>
      <c r="Z94" s="11"/>
      <c r="AA94" s="46"/>
    </row>
    <row r="95" spans="2:29" ht="12.75" x14ac:dyDescent="0.2">
      <c r="B95" s="11"/>
      <c r="C95" s="11"/>
      <c r="D95" s="11"/>
      <c r="E95" s="46" t="s">
        <v>44</v>
      </c>
      <c r="F95" s="6"/>
      <c r="G95" s="4"/>
      <c r="H95" s="5"/>
      <c r="I95" s="46"/>
      <c r="J95" s="46"/>
      <c r="K95" s="5"/>
      <c r="L95" s="7"/>
      <c r="M95" s="8"/>
      <c r="N95" s="46"/>
      <c r="O95" s="6"/>
      <c r="P95" s="5"/>
      <c r="Q95" s="46" t="s">
        <v>45</v>
      </c>
      <c r="R95" s="10"/>
      <c r="S95" s="9"/>
      <c r="T95" s="11"/>
      <c r="U95" s="11"/>
      <c r="V95" s="11"/>
      <c r="W95" s="11"/>
      <c r="X95" s="11"/>
      <c r="Y95" s="11"/>
      <c r="Z95" s="11"/>
      <c r="AA95" s="46"/>
    </row>
    <row r="96" spans="2:29" ht="12.75" x14ac:dyDescent="0.2">
      <c r="B96" s="11"/>
      <c r="C96" s="11"/>
      <c r="D96" s="11"/>
      <c r="E96" s="46" t="s">
        <v>46</v>
      </c>
      <c r="F96" s="6"/>
      <c r="G96" s="4"/>
      <c r="H96" s="5"/>
      <c r="I96" s="46"/>
      <c r="J96" s="46"/>
      <c r="K96" s="5"/>
      <c r="L96" s="7"/>
      <c r="M96" s="8"/>
      <c r="N96" s="46"/>
      <c r="O96" s="6"/>
      <c r="P96" s="5"/>
      <c r="Q96" s="144" t="s">
        <v>35</v>
      </c>
      <c r="R96" s="144"/>
      <c r="S96" s="144"/>
      <c r="T96" s="11"/>
      <c r="U96" s="11"/>
      <c r="V96" s="11"/>
      <c r="W96" s="11"/>
      <c r="X96" s="11"/>
      <c r="Y96" s="11"/>
      <c r="Z96" s="11"/>
      <c r="AA96" s="46"/>
    </row>
    <row r="97" spans="2:27" ht="12.75" x14ac:dyDescent="0.2">
      <c r="B97" s="11"/>
      <c r="C97" s="11"/>
      <c r="D97" s="11"/>
      <c r="E97" s="48"/>
      <c r="F97" s="11"/>
      <c r="G97" s="11"/>
      <c r="H97" s="11"/>
      <c r="I97" s="11"/>
      <c r="J97" s="11"/>
      <c r="K97" s="11"/>
      <c r="L97" s="11"/>
      <c r="M97" s="11"/>
      <c r="N97" s="11"/>
      <c r="O97" s="11"/>
      <c r="P97" s="11"/>
      <c r="Q97" s="11"/>
      <c r="R97" s="11"/>
      <c r="S97" s="11"/>
      <c r="T97" s="11"/>
      <c r="U97" s="11"/>
      <c r="V97" s="11"/>
      <c r="W97" s="11"/>
      <c r="X97" s="11"/>
      <c r="Y97" s="11"/>
      <c r="Z97" s="11"/>
      <c r="AA97" s="46"/>
    </row>
    <row r="98" spans="2:27" ht="12.75" x14ac:dyDescent="0.2">
      <c r="B98" s="11"/>
      <c r="C98" s="11"/>
      <c r="D98" s="11"/>
      <c r="E98" s="48"/>
      <c r="F98" s="11"/>
      <c r="G98" s="49" t="s">
        <v>47</v>
      </c>
      <c r="H98" s="11"/>
      <c r="I98" s="11"/>
      <c r="J98" s="11"/>
      <c r="K98" s="11"/>
      <c r="L98" s="46"/>
      <c r="M98" s="46"/>
      <c r="N98" s="46"/>
      <c r="O98" s="11"/>
      <c r="P98" s="11"/>
      <c r="Q98" s="11"/>
      <c r="R98" s="11"/>
      <c r="S98" s="11"/>
      <c r="T98" s="11"/>
      <c r="U98" s="11"/>
      <c r="V98" s="11"/>
      <c r="W98" s="11"/>
      <c r="X98" s="11"/>
      <c r="Y98" s="11"/>
      <c r="Z98" s="11"/>
      <c r="AA98" s="46"/>
    </row>
    <row r="99" spans="2:27" ht="12.75" x14ac:dyDescent="0.2">
      <c r="B99" s="11"/>
      <c r="C99" s="11"/>
      <c r="D99" s="11"/>
      <c r="E99" s="48"/>
      <c r="F99" s="11"/>
      <c r="G99" s="49" t="s">
        <v>48</v>
      </c>
      <c r="H99" s="11"/>
      <c r="I99" s="11"/>
      <c r="J99" s="11"/>
      <c r="K99" s="11"/>
      <c r="L99" s="46"/>
      <c r="M99" s="46"/>
      <c r="N99" s="46"/>
      <c r="O99" s="11"/>
      <c r="P99" s="11"/>
      <c r="Q99" s="11"/>
      <c r="R99" s="11"/>
      <c r="S99" s="11"/>
      <c r="T99" s="11"/>
      <c r="U99" s="11"/>
      <c r="V99" s="11"/>
      <c r="W99" s="11"/>
      <c r="X99" s="11"/>
      <c r="Y99" s="11"/>
      <c r="Z99" s="11"/>
      <c r="AA99" s="46"/>
    </row>
  </sheetData>
  <sortState ref="A4:AB43">
    <sortCondition descending="1" ref="Y4:Y43"/>
  </sortState>
  <mergeCells count="2">
    <mergeCell ref="A1:AB2"/>
    <mergeCell ref="Q96:S96"/>
  </mergeCells>
  <conditionalFormatting sqref="P27:P50 P3:P25 P59:P80 P56:P57">
    <cfRule type="cellIs" dxfId="12" priority="8" operator="lessThan">
      <formula>55</formula>
    </cfRule>
  </conditionalFormatting>
  <conditionalFormatting sqref="U77:U87 O74:O92">
    <cfRule type="cellIs" dxfId="11" priority="7" operator="lessThan">
      <formula>55</formula>
    </cfRule>
  </conditionalFormatting>
  <conditionalFormatting sqref="O92:O93">
    <cfRule type="cellIs" dxfId="10" priority="6" operator="lessThan">
      <formula>55</formula>
    </cfRule>
  </conditionalFormatting>
  <conditionalFormatting sqref="T78:T91 O74:O78 M92:M96 M76:M77">
    <cfRule type="cellIs" dxfId="9" priority="5" operator="lessThan">
      <formula>55</formula>
    </cfRule>
  </conditionalFormatting>
  <conditionalFormatting sqref="P26">
    <cfRule type="cellIs" dxfId="8" priority="4" operator="lessThan">
      <formula>55</formula>
    </cfRule>
  </conditionalFormatting>
  <conditionalFormatting sqref="P51">
    <cfRule type="cellIs" dxfId="7" priority="3" operator="lessThan">
      <formula>55</formula>
    </cfRule>
  </conditionalFormatting>
  <conditionalFormatting sqref="P52:P55">
    <cfRule type="cellIs" dxfId="6" priority="2" operator="lessThan">
      <formula>55</formula>
    </cfRule>
  </conditionalFormatting>
  <conditionalFormatting sqref="P58">
    <cfRule type="cellIs" dxfId="5" priority="1" operator="lessThan">
      <formula>55</formula>
    </cfRule>
  </conditionalFormatting>
  <pageMargins left="0.2" right="0.2" top="0.75" bottom="0.75" header="0.3" footer="0.3"/>
  <pageSetup paperSize="11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7"/>
  <sheetViews>
    <sheetView view="pageBreakPreview" zoomScale="60" zoomScaleNormal="80" workbookViewId="0">
      <selection activeCell="J22" sqref="J22"/>
    </sheetView>
  </sheetViews>
  <sheetFormatPr defaultRowHeight="15" x14ac:dyDescent="0.25"/>
  <cols>
    <col min="1" max="1" width="3.28515625" bestFit="1" customWidth="1"/>
    <col min="2" max="2" width="5.5703125" bestFit="1" customWidth="1"/>
    <col min="3" max="3" width="18" customWidth="1"/>
    <col min="4" max="4" width="20.28515625" bestFit="1" customWidth="1"/>
    <col min="5" max="5" width="4.42578125" customWidth="1"/>
    <col min="6" max="6" width="11.7109375" bestFit="1" customWidth="1"/>
    <col min="7" max="7" width="12.42578125" customWidth="1"/>
    <col min="8" max="8" width="5" bestFit="1" customWidth="1"/>
    <col min="9" max="10" width="6.28515625" bestFit="1" customWidth="1"/>
    <col min="11" max="11" width="6.7109375" bestFit="1" customWidth="1"/>
    <col min="12" max="12" width="5" bestFit="1" customWidth="1"/>
    <col min="13" max="14" width="6.28515625" bestFit="1" customWidth="1"/>
    <col min="15" max="15" width="5" bestFit="1" customWidth="1"/>
    <col min="16" max="16" width="6.7109375" bestFit="1" customWidth="1"/>
    <col min="17" max="18" width="5.85546875" bestFit="1" customWidth="1"/>
    <col min="19" max="19" width="7" bestFit="1" customWidth="1"/>
    <col min="20" max="20" width="5.42578125" bestFit="1" customWidth="1"/>
    <col min="21" max="21" width="7" bestFit="1" customWidth="1"/>
    <col min="22" max="22" width="6.42578125" customWidth="1"/>
    <col min="23" max="23" width="0" hidden="1" customWidth="1"/>
    <col min="24" max="24" width="6.7109375" bestFit="1" customWidth="1"/>
    <col min="25" max="25" width="5.85546875" hidden="1" customWidth="1"/>
    <col min="26" max="26" width="23.7109375" customWidth="1"/>
  </cols>
  <sheetData>
    <row r="1" spans="1:59" ht="15.75" thickBot="1" x14ac:dyDescent="0.3"/>
    <row r="2" spans="1:59" x14ac:dyDescent="0.25">
      <c r="A2" s="148" t="s">
        <v>208</v>
      </c>
      <c r="B2" s="149"/>
      <c r="C2" s="149"/>
      <c r="D2" s="149"/>
      <c r="E2" s="149"/>
      <c r="F2" s="149"/>
      <c r="G2" s="149"/>
      <c r="H2" s="149"/>
      <c r="I2" s="149"/>
      <c r="J2" s="149"/>
      <c r="K2" s="149"/>
      <c r="L2" s="149"/>
      <c r="M2" s="149"/>
      <c r="N2" s="149"/>
      <c r="O2" s="149"/>
      <c r="P2" s="149"/>
      <c r="Q2" s="149"/>
      <c r="R2" s="149"/>
      <c r="S2" s="149"/>
      <c r="T2" s="149"/>
      <c r="U2" s="149"/>
      <c r="V2" s="149"/>
      <c r="W2" s="149"/>
      <c r="X2" s="149"/>
      <c r="Y2" s="149"/>
      <c r="Z2" s="150"/>
    </row>
    <row r="3" spans="1:59" ht="15" customHeight="1" x14ac:dyDescent="0.25">
      <c r="A3" s="151"/>
      <c r="B3" s="147"/>
      <c r="C3" s="147"/>
      <c r="D3" s="147"/>
      <c r="E3" s="147"/>
      <c r="F3" s="147"/>
      <c r="G3" s="147"/>
      <c r="H3" s="147"/>
      <c r="I3" s="147"/>
      <c r="J3" s="147"/>
      <c r="K3" s="147"/>
      <c r="L3" s="147"/>
      <c r="M3" s="147"/>
      <c r="N3" s="147"/>
      <c r="O3" s="147"/>
      <c r="P3" s="147"/>
      <c r="Q3" s="147"/>
      <c r="R3" s="147"/>
      <c r="S3" s="147"/>
      <c r="T3" s="147"/>
      <c r="U3" s="147"/>
      <c r="V3" s="147"/>
      <c r="W3" s="147"/>
      <c r="X3" s="147"/>
      <c r="Y3" s="147"/>
      <c r="Z3" s="152"/>
    </row>
    <row r="4" spans="1:59" ht="15" customHeight="1" thickBot="1" x14ac:dyDescent="0.3">
      <c r="A4" s="153"/>
      <c r="B4" s="154"/>
      <c r="C4" s="154"/>
      <c r="D4" s="154"/>
      <c r="E4" s="154"/>
      <c r="F4" s="154"/>
      <c r="G4" s="154"/>
      <c r="H4" s="154"/>
      <c r="I4" s="154"/>
      <c r="J4" s="154"/>
      <c r="K4" s="154"/>
      <c r="L4" s="154"/>
      <c r="M4" s="154"/>
      <c r="N4" s="154"/>
      <c r="O4" s="154"/>
      <c r="P4" s="154"/>
      <c r="Q4" s="154"/>
      <c r="R4" s="154"/>
      <c r="S4" s="154"/>
      <c r="T4" s="154"/>
      <c r="U4" s="154"/>
      <c r="V4" s="154"/>
      <c r="W4" s="154"/>
      <c r="X4" s="154"/>
      <c r="Y4" s="154"/>
      <c r="Z4" s="155"/>
    </row>
    <row r="5" spans="1:59" s="1" customFormat="1" ht="94.5" customHeight="1" x14ac:dyDescent="0.2">
      <c r="A5" s="95" t="s">
        <v>207</v>
      </c>
      <c r="B5" s="71" t="s">
        <v>205</v>
      </c>
      <c r="C5" s="72" t="s">
        <v>2</v>
      </c>
      <c r="D5" s="73" t="s">
        <v>3</v>
      </c>
      <c r="E5" s="72" t="s">
        <v>4</v>
      </c>
      <c r="F5" s="72" t="s">
        <v>5</v>
      </c>
      <c r="G5" s="72" t="s">
        <v>6</v>
      </c>
      <c r="H5" s="74" t="s">
        <v>7</v>
      </c>
      <c r="I5" s="74" t="s">
        <v>8</v>
      </c>
      <c r="J5" s="74" t="s">
        <v>9</v>
      </c>
      <c r="K5" s="74" t="s">
        <v>10</v>
      </c>
      <c r="L5" s="74" t="s">
        <v>11</v>
      </c>
      <c r="M5" s="74" t="s">
        <v>12</v>
      </c>
      <c r="N5" s="74" t="s">
        <v>9</v>
      </c>
      <c r="O5" s="75" t="s">
        <v>13</v>
      </c>
      <c r="P5" s="74" t="s">
        <v>14</v>
      </c>
      <c r="Q5" s="74" t="s">
        <v>15</v>
      </c>
      <c r="R5" s="74" t="s">
        <v>16</v>
      </c>
      <c r="S5" s="74" t="s">
        <v>17</v>
      </c>
      <c r="T5" s="74" t="s">
        <v>18</v>
      </c>
      <c r="U5" s="74" t="s">
        <v>19</v>
      </c>
      <c r="V5" s="74" t="s">
        <v>20</v>
      </c>
      <c r="W5" s="74" t="s">
        <v>21</v>
      </c>
      <c r="X5" s="74" t="s">
        <v>22</v>
      </c>
      <c r="Y5" s="75" t="s">
        <v>23</v>
      </c>
      <c r="Z5" s="95" t="s">
        <v>212</v>
      </c>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row>
    <row r="6" spans="1:59" ht="101.25" customHeight="1" x14ac:dyDescent="0.25">
      <c r="A6" s="22">
        <v>1</v>
      </c>
      <c r="B6" s="22">
        <v>614</v>
      </c>
      <c r="C6" s="33" t="s">
        <v>78</v>
      </c>
      <c r="D6" s="23" t="s">
        <v>79</v>
      </c>
      <c r="E6" s="23" t="s">
        <v>26</v>
      </c>
      <c r="F6" s="24">
        <v>32295</v>
      </c>
      <c r="G6" s="23" t="s">
        <v>76</v>
      </c>
      <c r="H6" s="25">
        <v>658</v>
      </c>
      <c r="I6" s="26">
        <v>1050</v>
      </c>
      <c r="J6" s="26">
        <v>2005</v>
      </c>
      <c r="K6" s="27">
        <f>(H6/I6)*100</f>
        <v>62.666666666666671</v>
      </c>
      <c r="L6" s="25">
        <v>646</v>
      </c>
      <c r="M6" s="26">
        <v>1100</v>
      </c>
      <c r="N6" s="26">
        <v>2007</v>
      </c>
      <c r="O6" s="28">
        <f>IF(Y6="MI",L6-10,L6)</f>
        <v>646</v>
      </c>
      <c r="P6" s="29">
        <f>(O6/M6)*100</f>
        <v>58.727272727272727</v>
      </c>
      <c r="Q6" s="30">
        <v>28</v>
      </c>
      <c r="R6" s="30">
        <v>50</v>
      </c>
      <c r="S6" s="27">
        <f>(Q6/R6)*100</f>
        <v>56.000000000000007</v>
      </c>
      <c r="T6" s="27">
        <f>(K6*0.1)</f>
        <v>6.2666666666666675</v>
      </c>
      <c r="U6" s="27">
        <f>(P6*0.5)</f>
        <v>29.363636363636363</v>
      </c>
      <c r="V6" s="26">
        <f>Q6*40/R6</f>
        <v>22.4</v>
      </c>
      <c r="W6" s="26">
        <v>0</v>
      </c>
      <c r="X6" s="87">
        <f>SUM(T6+U6+V6)</f>
        <v>58.030303030303031</v>
      </c>
      <c r="Y6" s="30">
        <v>0</v>
      </c>
      <c r="Z6" s="59" t="s">
        <v>237</v>
      </c>
    </row>
    <row r="7" spans="1:59" ht="63" customHeight="1" x14ac:dyDescent="0.25">
      <c r="A7" s="22">
        <v>2</v>
      </c>
      <c r="B7" s="22">
        <v>628</v>
      </c>
      <c r="C7" s="33" t="s">
        <v>74</v>
      </c>
      <c r="D7" s="23" t="s">
        <v>75</v>
      </c>
      <c r="E7" s="23" t="s">
        <v>26</v>
      </c>
      <c r="F7" s="24">
        <v>27865</v>
      </c>
      <c r="G7" s="23" t="s">
        <v>76</v>
      </c>
      <c r="H7" s="25">
        <v>558</v>
      </c>
      <c r="I7" s="26">
        <v>850</v>
      </c>
      <c r="J7" s="26">
        <v>1994</v>
      </c>
      <c r="K7" s="27">
        <f>(H7/I7)*100</f>
        <v>65.64705882352942</v>
      </c>
      <c r="L7" s="25">
        <v>563</v>
      </c>
      <c r="M7" s="26">
        <v>1100</v>
      </c>
      <c r="N7" s="26">
        <v>1996</v>
      </c>
      <c r="O7" s="28">
        <f>IF(Y7="MI",L7-10,L7)</f>
        <v>563</v>
      </c>
      <c r="P7" s="29">
        <f>(O7/M7)*100</f>
        <v>51.181818181818187</v>
      </c>
      <c r="Q7" s="30">
        <v>24</v>
      </c>
      <c r="R7" s="30">
        <v>50</v>
      </c>
      <c r="S7" s="27">
        <f>(Q7/R7)*100</f>
        <v>48</v>
      </c>
      <c r="T7" s="27">
        <f>(K7*0.1)</f>
        <v>6.5647058823529427</v>
      </c>
      <c r="U7" s="27">
        <f>(P7*0.5)</f>
        <v>25.590909090909093</v>
      </c>
      <c r="V7" s="26">
        <f>Q7*40/R7</f>
        <v>19.2</v>
      </c>
      <c r="W7" s="26">
        <v>0</v>
      </c>
      <c r="X7" s="87">
        <f t="shared" ref="X7" si="0">SUM(T7+U7+V7)</f>
        <v>51.355614973262036</v>
      </c>
      <c r="Y7" s="30">
        <v>0</v>
      </c>
      <c r="Z7" s="108" t="s">
        <v>224</v>
      </c>
    </row>
    <row r="10" spans="1:59" s="89" customFormat="1" x14ac:dyDescent="0.25">
      <c r="B10" s="89" t="s">
        <v>231</v>
      </c>
    </row>
    <row r="16" spans="1:59" ht="15.75" thickBot="1" x14ac:dyDescent="0.3"/>
    <row r="17" spans="27:27" ht="15.75" thickBot="1" x14ac:dyDescent="0.3">
      <c r="AA17" s="141"/>
    </row>
  </sheetData>
  <mergeCells count="1">
    <mergeCell ref="A2:Z4"/>
  </mergeCells>
  <printOptions horizontalCentered="1"/>
  <pageMargins left="0.2" right="0.2" top="1" bottom="1" header="0.3" footer="0.3"/>
  <pageSetup paperSize="258" scale="6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
  <sheetViews>
    <sheetView tabSelected="1" view="pageBreakPreview" zoomScale="85" zoomScaleNormal="90" zoomScaleSheetLayoutView="85" workbookViewId="0">
      <selection activeCell="B14" sqref="B14"/>
    </sheetView>
  </sheetViews>
  <sheetFormatPr defaultRowHeight="15" x14ac:dyDescent="0.25"/>
  <cols>
    <col min="1" max="1" width="3.28515625" bestFit="1" customWidth="1"/>
    <col min="2" max="2" width="5" customWidth="1"/>
    <col min="3" max="3" width="21.42578125" customWidth="1"/>
    <col min="4" max="4" width="19.85546875" customWidth="1"/>
    <col min="5" max="5" width="3.28515625" hidden="1" customWidth="1"/>
    <col min="6" max="6" width="13.42578125" bestFit="1" customWidth="1"/>
    <col min="7" max="7" width="12.5703125" customWidth="1"/>
    <col min="8" max="8" width="4.42578125" bestFit="1" customWidth="1"/>
    <col min="9" max="10" width="5.5703125" bestFit="1" customWidth="1"/>
    <col min="11" max="11" width="5.85546875" customWidth="1"/>
    <col min="12" max="12" width="4.42578125" bestFit="1" customWidth="1"/>
    <col min="13" max="13" width="5.42578125" customWidth="1"/>
    <col min="14" max="14" width="5.5703125" style="68" bestFit="1" customWidth="1"/>
    <col min="15" max="15" width="4.42578125" bestFit="1" customWidth="1"/>
    <col min="16" max="16" width="6.140625" bestFit="1" customWidth="1"/>
    <col min="17" max="17" width="3.28515625" bestFit="1" customWidth="1"/>
    <col min="18" max="18" width="3.140625" bestFit="1" customWidth="1"/>
    <col min="19" max="19" width="6.85546875" customWidth="1"/>
    <col min="20" max="20" width="5.42578125" bestFit="1" customWidth="1"/>
    <col min="21" max="21" width="6.5703125" customWidth="1"/>
    <col min="22" max="22" width="5.85546875" customWidth="1"/>
    <col min="23" max="23" width="0" hidden="1" customWidth="1"/>
    <col min="24" max="24" width="7.5703125" customWidth="1"/>
    <col min="25" max="25" width="6.140625" hidden="1" customWidth="1"/>
    <col min="26" max="26" width="3.85546875" customWidth="1"/>
    <col min="27" max="27" width="24.42578125" customWidth="1"/>
  </cols>
  <sheetData>
    <row r="1" spans="1:60" s="63" customFormat="1" ht="15" customHeight="1" x14ac:dyDescent="0.25">
      <c r="A1" s="148" t="s">
        <v>217</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50"/>
    </row>
    <row r="2" spans="1:60" s="63" customFormat="1" ht="15" customHeight="1" thickBot="1" x14ac:dyDescent="0.3">
      <c r="A2" s="153"/>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5"/>
    </row>
    <row r="3" spans="1:60" s="1" customFormat="1" ht="84" x14ac:dyDescent="0.2">
      <c r="A3" s="95" t="s">
        <v>207</v>
      </c>
      <c r="B3" s="71" t="s">
        <v>205</v>
      </c>
      <c r="C3" s="72" t="s">
        <v>2</v>
      </c>
      <c r="D3" s="73" t="s">
        <v>3</v>
      </c>
      <c r="E3" s="72" t="s">
        <v>4</v>
      </c>
      <c r="F3" s="72" t="s">
        <v>5</v>
      </c>
      <c r="G3" s="72" t="s">
        <v>6</v>
      </c>
      <c r="H3" s="74" t="s">
        <v>7</v>
      </c>
      <c r="I3" s="74" t="s">
        <v>8</v>
      </c>
      <c r="J3" s="74" t="s">
        <v>9</v>
      </c>
      <c r="K3" s="74" t="s">
        <v>10</v>
      </c>
      <c r="L3" s="74" t="s">
        <v>11</v>
      </c>
      <c r="M3" s="74" t="s">
        <v>12</v>
      </c>
      <c r="N3" s="74" t="s">
        <v>9</v>
      </c>
      <c r="O3" s="75" t="s">
        <v>13</v>
      </c>
      <c r="P3" s="74" t="s">
        <v>14</v>
      </c>
      <c r="Q3" s="74" t="s">
        <v>15</v>
      </c>
      <c r="R3" s="74" t="s">
        <v>16</v>
      </c>
      <c r="S3" s="74" t="s">
        <v>17</v>
      </c>
      <c r="T3" s="74" t="s">
        <v>18</v>
      </c>
      <c r="U3" s="74" t="s">
        <v>19</v>
      </c>
      <c r="V3" s="74" t="s">
        <v>20</v>
      </c>
      <c r="W3" s="74" t="s">
        <v>21</v>
      </c>
      <c r="X3" s="74" t="s">
        <v>22</v>
      </c>
      <c r="Y3" s="74" t="s">
        <v>206</v>
      </c>
      <c r="Z3" s="75" t="s">
        <v>23</v>
      </c>
      <c r="AA3" s="95" t="s">
        <v>212</v>
      </c>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row>
    <row r="4" spans="1:60" ht="50.25" customHeight="1" x14ac:dyDescent="0.25">
      <c r="A4" s="22">
        <v>1</v>
      </c>
      <c r="B4" s="22">
        <v>607</v>
      </c>
      <c r="C4" s="33" t="s">
        <v>191</v>
      </c>
      <c r="D4" s="23" t="s">
        <v>192</v>
      </c>
      <c r="E4" s="23" t="s">
        <v>26</v>
      </c>
      <c r="F4" s="24">
        <v>35825</v>
      </c>
      <c r="G4" s="23" t="s">
        <v>161</v>
      </c>
      <c r="H4" s="25">
        <v>825</v>
      </c>
      <c r="I4" s="26">
        <v>1100</v>
      </c>
      <c r="J4" s="26">
        <v>2014</v>
      </c>
      <c r="K4" s="27">
        <f t="shared" ref="K4:K7" si="0">(H4/I4)*100</f>
        <v>75</v>
      </c>
      <c r="L4" s="25">
        <v>880</v>
      </c>
      <c r="M4" s="26">
        <v>1100</v>
      </c>
      <c r="N4" s="26">
        <v>2017</v>
      </c>
      <c r="O4" s="28">
        <f t="shared" ref="O4:O7" si="1">IF(Z4="MI",L4-10,L4)</f>
        <v>880</v>
      </c>
      <c r="P4" s="29">
        <f t="shared" ref="P4:P7" si="2">(O4/M4)*100</f>
        <v>80</v>
      </c>
      <c r="Q4" s="30">
        <v>37</v>
      </c>
      <c r="R4" s="30">
        <v>50</v>
      </c>
      <c r="S4" s="27">
        <f t="shared" ref="S4:S7" si="3">(Q4/R4)*100</f>
        <v>74</v>
      </c>
      <c r="T4" s="27">
        <f t="shared" ref="T4:T7" si="4">(K4*0.1)</f>
        <v>7.5</v>
      </c>
      <c r="U4" s="27">
        <f t="shared" ref="U4:U7" si="5">(P4*0.5)</f>
        <v>40</v>
      </c>
      <c r="V4" s="26">
        <f t="shared" ref="V4:V7" si="6">Q4*40/R4</f>
        <v>29.6</v>
      </c>
      <c r="W4" s="26"/>
      <c r="X4" s="27">
        <f>SUM(T4+U4+V4)</f>
        <v>77.099999999999994</v>
      </c>
      <c r="Y4" s="31"/>
      <c r="Z4" s="30">
        <v>0</v>
      </c>
      <c r="AA4" s="94" t="s">
        <v>223</v>
      </c>
      <c r="AB4" s="83"/>
      <c r="AC4" s="83"/>
      <c r="AD4" s="83"/>
      <c r="AE4" s="83"/>
      <c r="AF4" s="83"/>
      <c r="AG4" s="83"/>
      <c r="AH4" s="83"/>
      <c r="AI4" s="83"/>
      <c r="AJ4" s="83"/>
      <c r="AK4" s="81"/>
      <c r="AL4" s="57"/>
      <c r="AM4" s="57"/>
      <c r="AN4" s="57"/>
      <c r="AO4" s="57"/>
      <c r="AP4" s="57"/>
      <c r="AQ4" s="57"/>
      <c r="AR4" s="57"/>
      <c r="AS4" s="57"/>
      <c r="AT4" s="57"/>
      <c r="AU4" s="57"/>
      <c r="AV4" s="57"/>
      <c r="AW4" s="57"/>
      <c r="AX4" s="57"/>
      <c r="AY4" s="57"/>
    </row>
    <row r="5" spans="1:60" ht="44.25" customHeight="1" x14ac:dyDescent="0.3">
      <c r="A5" s="22">
        <v>2</v>
      </c>
      <c r="B5" s="22">
        <v>632</v>
      </c>
      <c r="C5" s="33" t="s">
        <v>169</v>
      </c>
      <c r="D5" s="23" t="s">
        <v>170</v>
      </c>
      <c r="E5" s="23" t="s">
        <v>26</v>
      </c>
      <c r="F5" s="24">
        <v>35794</v>
      </c>
      <c r="G5" s="23" t="s">
        <v>171</v>
      </c>
      <c r="H5" s="25">
        <v>971</v>
      </c>
      <c r="I5" s="26">
        <v>1100</v>
      </c>
      <c r="J5" s="26">
        <v>2015</v>
      </c>
      <c r="K5" s="27">
        <f t="shared" si="0"/>
        <v>88.272727272727266</v>
      </c>
      <c r="L5" s="25">
        <v>911</v>
      </c>
      <c r="M5" s="26">
        <v>1100</v>
      </c>
      <c r="N5" s="26">
        <v>2017</v>
      </c>
      <c r="O5" s="28">
        <f t="shared" si="1"/>
        <v>911</v>
      </c>
      <c r="P5" s="29">
        <f t="shared" si="2"/>
        <v>82.818181818181813</v>
      </c>
      <c r="Q5" s="30">
        <v>33</v>
      </c>
      <c r="R5" s="30">
        <v>50</v>
      </c>
      <c r="S5" s="27">
        <f t="shared" si="3"/>
        <v>66</v>
      </c>
      <c r="T5" s="27">
        <f t="shared" si="4"/>
        <v>8.8272727272727263</v>
      </c>
      <c r="U5" s="27">
        <f t="shared" si="5"/>
        <v>41.409090909090907</v>
      </c>
      <c r="V5" s="26">
        <f t="shared" si="6"/>
        <v>26.4</v>
      </c>
      <c r="W5" s="26"/>
      <c r="X5" s="27">
        <f>SUM(T5+U5+V5)</f>
        <v>76.636363636363626</v>
      </c>
      <c r="Y5" s="31"/>
      <c r="Z5" s="30">
        <v>0</v>
      </c>
      <c r="AA5" s="94" t="s">
        <v>223</v>
      </c>
      <c r="AB5" s="84"/>
      <c r="AC5" s="84"/>
      <c r="AD5" s="84"/>
      <c r="AE5" s="84"/>
      <c r="AF5" s="84"/>
      <c r="AG5" s="84"/>
      <c r="AH5" s="84"/>
      <c r="AI5" s="84"/>
      <c r="AJ5" s="84"/>
      <c r="AK5" s="82"/>
      <c r="AL5" s="80"/>
      <c r="AM5" s="80"/>
      <c r="AN5" s="80"/>
      <c r="AO5" s="80"/>
      <c r="AP5" s="80"/>
      <c r="AQ5" s="80"/>
      <c r="AR5" s="80"/>
      <c r="AS5" s="80"/>
      <c r="AT5" s="80"/>
      <c r="AU5" s="80"/>
      <c r="AV5" s="80"/>
      <c r="AW5" s="80"/>
      <c r="AX5" s="80"/>
      <c r="AY5" s="80"/>
    </row>
    <row r="6" spans="1:60" ht="55.5" customHeight="1" x14ac:dyDescent="0.3">
      <c r="A6" s="69">
        <v>3</v>
      </c>
      <c r="B6" s="57">
        <v>666</v>
      </c>
      <c r="C6" s="57" t="s">
        <v>201</v>
      </c>
      <c r="D6" s="57" t="s">
        <v>202</v>
      </c>
      <c r="E6" s="57" t="s">
        <v>28</v>
      </c>
      <c r="F6" s="61">
        <v>34839</v>
      </c>
      <c r="G6" s="57" t="s">
        <v>143</v>
      </c>
      <c r="H6" s="57">
        <v>592</v>
      </c>
      <c r="I6" s="57">
        <v>1050</v>
      </c>
      <c r="J6" s="57">
        <v>2012</v>
      </c>
      <c r="K6" s="57">
        <f t="shared" si="0"/>
        <v>56.38095238095238</v>
      </c>
      <c r="L6" s="57">
        <v>791</v>
      </c>
      <c r="M6" s="57">
        <v>1100</v>
      </c>
      <c r="N6" s="69">
        <v>2017</v>
      </c>
      <c r="O6" s="28">
        <f t="shared" si="1"/>
        <v>791</v>
      </c>
      <c r="P6" s="29">
        <f t="shared" si="2"/>
        <v>71.909090909090907</v>
      </c>
      <c r="Q6" s="57">
        <v>43</v>
      </c>
      <c r="R6" s="57">
        <v>50</v>
      </c>
      <c r="S6" s="57">
        <f t="shared" si="3"/>
        <v>86</v>
      </c>
      <c r="T6" s="57">
        <f t="shared" si="4"/>
        <v>5.6380952380952385</v>
      </c>
      <c r="U6" s="27">
        <f t="shared" si="5"/>
        <v>35.954545454545453</v>
      </c>
      <c r="V6" s="57">
        <f t="shared" si="6"/>
        <v>34.4</v>
      </c>
      <c r="W6" s="57"/>
      <c r="X6" s="27">
        <f>SUM(T6+U6+V6)</f>
        <v>75.992640692640691</v>
      </c>
      <c r="Y6" s="31"/>
      <c r="Z6" s="30">
        <v>0</v>
      </c>
      <c r="AA6" s="94" t="s">
        <v>242</v>
      </c>
      <c r="AB6" s="84"/>
      <c r="AC6" s="84"/>
      <c r="AD6" s="84"/>
      <c r="AE6" s="84"/>
      <c r="AF6" s="84"/>
      <c r="AG6" s="84"/>
      <c r="AH6" s="84"/>
      <c r="AI6" s="84"/>
      <c r="AJ6" s="84"/>
      <c r="AK6" s="82"/>
      <c r="AL6" s="80"/>
      <c r="AM6" s="80"/>
      <c r="AN6" s="80"/>
      <c r="AO6" s="80"/>
      <c r="AP6" s="80"/>
      <c r="AQ6" s="80"/>
      <c r="AR6" s="80"/>
      <c r="AS6" s="80"/>
      <c r="AT6" s="80"/>
      <c r="AU6" s="80"/>
      <c r="AV6" s="80"/>
      <c r="AW6" s="80"/>
      <c r="AX6" s="80"/>
      <c r="AY6" s="80"/>
    </row>
    <row r="7" spans="1:60" s="63" customFormat="1" ht="40.5" customHeight="1" x14ac:dyDescent="0.25">
      <c r="A7" s="69">
        <v>4</v>
      </c>
      <c r="B7" s="64">
        <v>648</v>
      </c>
      <c r="C7" s="64" t="s">
        <v>203</v>
      </c>
      <c r="D7" s="64" t="s">
        <v>204</v>
      </c>
      <c r="E7" s="64" t="s">
        <v>26</v>
      </c>
      <c r="F7" s="65">
        <v>35894</v>
      </c>
      <c r="G7" s="64" t="s">
        <v>76</v>
      </c>
      <c r="H7" s="64">
        <v>638</v>
      </c>
      <c r="I7" s="64">
        <v>1100</v>
      </c>
      <c r="J7" s="64">
        <v>2014</v>
      </c>
      <c r="K7" s="64">
        <f t="shared" si="0"/>
        <v>57.999999999999993</v>
      </c>
      <c r="L7" s="64">
        <v>714</v>
      </c>
      <c r="M7" s="64">
        <v>1100</v>
      </c>
      <c r="N7" s="69">
        <v>2017</v>
      </c>
      <c r="O7" s="64">
        <f t="shared" si="1"/>
        <v>704</v>
      </c>
      <c r="P7" s="64">
        <f t="shared" si="2"/>
        <v>64</v>
      </c>
      <c r="Q7" s="64">
        <v>34</v>
      </c>
      <c r="R7" s="64">
        <v>50</v>
      </c>
      <c r="S7" s="64">
        <f t="shared" si="3"/>
        <v>68</v>
      </c>
      <c r="T7" s="64">
        <f t="shared" si="4"/>
        <v>5.8</v>
      </c>
      <c r="U7" s="64">
        <f t="shared" si="5"/>
        <v>32</v>
      </c>
      <c r="V7" s="64">
        <f t="shared" si="6"/>
        <v>27.2</v>
      </c>
      <c r="W7" s="64"/>
      <c r="X7" s="27">
        <f t="shared" ref="X7" si="7">SUM(T7+U7+V7)</f>
        <v>65</v>
      </c>
      <c r="Y7" s="66"/>
      <c r="Z7" s="67" t="s">
        <v>200</v>
      </c>
      <c r="AA7" s="94" t="s">
        <v>215</v>
      </c>
      <c r="AB7" s="83"/>
      <c r="AC7" s="83"/>
      <c r="AD7" s="83"/>
      <c r="AE7" s="83"/>
      <c r="AF7" s="83"/>
      <c r="AG7" s="83"/>
      <c r="AH7" s="83"/>
      <c r="AI7" s="83"/>
      <c r="AJ7" s="83"/>
      <c r="AK7" s="81"/>
      <c r="AL7" s="57"/>
      <c r="AM7" s="57"/>
      <c r="AN7" s="57"/>
      <c r="AO7" s="57"/>
      <c r="AP7" s="57"/>
      <c r="AQ7" s="57"/>
      <c r="AR7" s="57"/>
      <c r="AS7" s="57"/>
      <c r="AT7" s="57"/>
      <c r="AU7" s="57"/>
      <c r="AV7" s="57"/>
      <c r="AW7" s="57"/>
      <c r="AX7" s="57"/>
      <c r="AY7" s="57"/>
    </row>
    <row r="9" spans="1:60" s="89" customFormat="1" x14ac:dyDescent="0.25">
      <c r="B9" s="89" t="s">
        <v>221</v>
      </c>
      <c r="C9" s="89" t="s">
        <v>220</v>
      </c>
      <c r="D9" s="89" t="s">
        <v>222</v>
      </c>
      <c r="N9" s="90"/>
    </row>
  </sheetData>
  <sortState ref="A4:AA18">
    <sortCondition descending="1" ref="Y3:Y18"/>
  </sortState>
  <mergeCells count="1">
    <mergeCell ref="A1:AA2"/>
  </mergeCells>
  <printOptions horizontalCentered="1"/>
  <pageMargins left="0.2" right="0.2" top="1" bottom="1" header="0.3" footer="0.3"/>
  <pageSetup paperSize="258" scale="70" orientation="landscape" r:id="rId1"/>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opLeftCell="A4" workbookViewId="0">
      <selection activeCell="A9" sqref="A4:XFD9"/>
    </sheetView>
  </sheetViews>
  <sheetFormatPr defaultRowHeight="15" x14ac:dyDescent="0.25"/>
  <sheetData>
    <row r="1" spans="1:28" x14ac:dyDescent="0.25">
      <c r="A1" s="142" t="s">
        <v>49</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row>
    <row r="2" spans="1:28" x14ac:dyDescent="0.25">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row>
    <row r="3" spans="1:28" ht="111" x14ac:dyDescent="0.25">
      <c r="A3" s="34" t="s">
        <v>0</v>
      </c>
      <c r="B3" s="34" t="s">
        <v>1</v>
      </c>
      <c r="C3" s="35" t="s">
        <v>2</v>
      </c>
      <c r="D3" s="36" t="s">
        <v>3</v>
      </c>
      <c r="E3" s="35" t="s">
        <v>4</v>
      </c>
      <c r="F3" s="35" t="s">
        <v>5</v>
      </c>
      <c r="G3" s="35" t="s">
        <v>6</v>
      </c>
      <c r="H3" s="34" t="s">
        <v>7</v>
      </c>
      <c r="I3" s="34" t="s">
        <v>8</v>
      </c>
      <c r="J3" s="34" t="s">
        <v>9</v>
      </c>
      <c r="K3" s="34" t="s">
        <v>10</v>
      </c>
      <c r="L3" s="34" t="s">
        <v>11</v>
      </c>
      <c r="M3" s="34" t="s">
        <v>12</v>
      </c>
      <c r="N3" s="34" t="s">
        <v>9</v>
      </c>
      <c r="O3" s="37" t="s">
        <v>13</v>
      </c>
      <c r="P3" s="38" t="s">
        <v>14</v>
      </c>
      <c r="Q3" s="34" t="s">
        <v>15</v>
      </c>
      <c r="R3" s="34" t="s">
        <v>16</v>
      </c>
      <c r="S3" s="34" t="s">
        <v>17</v>
      </c>
      <c r="T3" s="34" t="s">
        <v>18</v>
      </c>
      <c r="U3" s="34" t="s">
        <v>19</v>
      </c>
      <c r="V3" s="39" t="s">
        <v>20</v>
      </c>
      <c r="W3" s="39" t="s">
        <v>21</v>
      </c>
      <c r="X3" s="39" t="s">
        <v>21</v>
      </c>
      <c r="Y3" s="39" t="s">
        <v>22</v>
      </c>
      <c r="Z3" s="39" t="s">
        <v>23</v>
      </c>
      <c r="AA3" s="39" t="s">
        <v>24</v>
      </c>
      <c r="AB3" s="40" t="s">
        <v>25</v>
      </c>
    </row>
    <row r="4" spans="1:28" ht="69.75" customHeight="1" x14ac:dyDescent="0.25">
      <c r="A4">
        <v>1</v>
      </c>
      <c r="B4" s="33" t="s">
        <v>50</v>
      </c>
      <c r="C4" s="23" t="s">
        <v>51</v>
      </c>
      <c r="D4" s="23" t="s">
        <v>26</v>
      </c>
      <c r="E4" s="24">
        <v>35490</v>
      </c>
      <c r="F4" s="23" t="s">
        <v>52</v>
      </c>
      <c r="G4" s="25">
        <v>750</v>
      </c>
      <c r="H4" s="26">
        <v>1050</v>
      </c>
      <c r="I4" s="26">
        <v>2012</v>
      </c>
      <c r="J4" s="27">
        <f t="shared" ref="J4:J9" si="0">(G4/H4)*100</f>
        <v>71.428571428571431</v>
      </c>
      <c r="K4" s="25">
        <v>579</v>
      </c>
      <c r="L4" s="26">
        <v>1100</v>
      </c>
      <c r="M4" s="26">
        <v>2017</v>
      </c>
      <c r="N4" s="28">
        <f t="shared" ref="N4:N9" si="1">IF(Y4="MI",K4-10,K4)</f>
        <v>579</v>
      </c>
      <c r="O4" s="29">
        <f t="shared" ref="O4:O9" si="2">(N4/L4)*100</f>
        <v>52.63636363636364</v>
      </c>
      <c r="P4" s="30">
        <v>26</v>
      </c>
      <c r="Q4" s="30">
        <v>50</v>
      </c>
      <c r="R4" s="27">
        <f t="shared" ref="R4:R9" si="3">(P4/Q4)*100</f>
        <v>52</v>
      </c>
      <c r="S4" s="27">
        <f t="shared" ref="S4:S9" si="4">(J4*0.1)</f>
        <v>7.1428571428571432</v>
      </c>
      <c r="T4" s="27">
        <f t="shared" ref="T4:T9" si="5">(O4*0.5)</f>
        <v>26.31818181818182</v>
      </c>
      <c r="U4" s="26">
        <f t="shared" ref="U4:U9" si="6">P4*40/Q4</f>
        <v>20.8</v>
      </c>
      <c r="V4" s="26">
        <v>0</v>
      </c>
      <c r="W4" s="26">
        <v>0</v>
      </c>
      <c r="X4" s="31">
        <f t="shared" ref="X4:X9" si="7">(S4+T4+U4+V4+W4)</f>
        <v>54.261038961038963</v>
      </c>
      <c r="Y4" s="30">
        <v>0</v>
      </c>
      <c r="Z4" s="25" t="s">
        <v>53</v>
      </c>
    </row>
    <row r="5" spans="1:28" ht="69.75" customHeight="1" x14ac:dyDescent="0.25">
      <c r="A5">
        <v>2</v>
      </c>
      <c r="B5" s="33" t="s">
        <v>54</v>
      </c>
      <c r="C5" s="23" t="s">
        <v>55</v>
      </c>
      <c r="D5" s="23" t="s">
        <v>26</v>
      </c>
      <c r="E5" s="24">
        <v>28948</v>
      </c>
      <c r="F5" s="23" t="s">
        <v>52</v>
      </c>
      <c r="G5" s="25">
        <v>241</v>
      </c>
      <c r="H5" s="26">
        <v>550</v>
      </c>
      <c r="I5" s="26">
        <v>2001</v>
      </c>
      <c r="J5" s="27">
        <f t="shared" si="0"/>
        <v>43.81818181818182</v>
      </c>
      <c r="K5" s="25">
        <v>476</v>
      </c>
      <c r="L5" s="26">
        <v>1100</v>
      </c>
      <c r="M5" s="26">
        <v>1999</v>
      </c>
      <c r="N5" s="28">
        <f t="shared" si="1"/>
        <v>476</v>
      </c>
      <c r="O5" s="29">
        <f t="shared" si="2"/>
        <v>43.272727272727273</v>
      </c>
      <c r="P5" s="30">
        <v>23</v>
      </c>
      <c r="Q5" s="30">
        <v>50</v>
      </c>
      <c r="R5" s="27">
        <f t="shared" si="3"/>
        <v>46</v>
      </c>
      <c r="S5" s="27">
        <f t="shared" si="4"/>
        <v>4.3818181818181818</v>
      </c>
      <c r="T5" s="27">
        <f t="shared" si="5"/>
        <v>21.636363636363637</v>
      </c>
      <c r="U5" s="26">
        <f t="shared" si="6"/>
        <v>18.399999999999999</v>
      </c>
      <c r="V5" s="26">
        <v>0</v>
      </c>
      <c r="W5" s="26">
        <v>0</v>
      </c>
      <c r="X5" s="31">
        <f t="shared" si="7"/>
        <v>44.418181818181822</v>
      </c>
      <c r="Y5" s="30">
        <v>0</v>
      </c>
      <c r="Z5" s="25" t="s">
        <v>53</v>
      </c>
    </row>
    <row r="6" spans="1:28" ht="69.75" customHeight="1" x14ac:dyDescent="0.25">
      <c r="A6">
        <v>3</v>
      </c>
      <c r="B6" s="33" t="s">
        <v>56</v>
      </c>
      <c r="C6" s="23" t="s">
        <v>57</v>
      </c>
      <c r="D6" s="23" t="s">
        <v>26</v>
      </c>
      <c r="E6" s="24">
        <v>31302</v>
      </c>
      <c r="F6" s="23" t="s">
        <v>58</v>
      </c>
      <c r="G6" s="25">
        <v>650</v>
      </c>
      <c r="H6" s="26">
        <v>850</v>
      </c>
      <c r="I6" s="26">
        <v>2002</v>
      </c>
      <c r="J6" s="27">
        <f t="shared" si="0"/>
        <v>76.470588235294116</v>
      </c>
      <c r="K6" s="25">
        <v>622</v>
      </c>
      <c r="L6" s="26">
        <v>1100</v>
      </c>
      <c r="M6" s="26">
        <v>2005</v>
      </c>
      <c r="N6" s="28">
        <v>622</v>
      </c>
      <c r="O6" s="29">
        <f t="shared" si="2"/>
        <v>56.545454545454547</v>
      </c>
      <c r="P6" s="30">
        <v>33</v>
      </c>
      <c r="Q6" s="30">
        <v>50</v>
      </c>
      <c r="R6" s="27">
        <f t="shared" si="3"/>
        <v>66</v>
      </c>
      <c r="S6" s="27">
        <f t="shared" si="4"/>
        <v>7.6470588235294121</v>
      </c>
      <c r="T6" s="27">
        <f t="shared" si="5"/>
        <v>28.272727272727273</v>
      </c>
      <c r="U6" s="26">
        <f t="shared" si="6"/>
        <v>26.4</v>
      </c>
      <c r="V6" s="26">
        <v>0</v>
      </c>
      <c r="W6" s="26">
        <v>0</v>
      </c>
      <c r="X6" s="31">
        <f t="shared" si="7"/>
        <v>62.319786096256685</v>
      </c>
      <c r="Y6" s="30">
        <v>0</v>
      </c>
      <c r="Z6" s="25" t="s">
        <v>53</v>
      </c>
    </row>
    <row r="7" spans="1:28" ht="69.75" customHeight="1" x14ac:dyDescent="0.25">
      <c r="A7">
        <v>4</v>
      </c>
      <c r="B7" s="33" t="s">
        <v>68</v>
      </c>
      <c r="C7" s="23" t="s">
        <v>69</v>
      </c>
      <c r="D7" s="23" t="s">
        <v>26</v>
      </c>
      <c r="E7" s="24">
        <v>32230</v>
      </c>
      <c r="F7" s="23" t="s">
        <v>70</v>
      </c>
      <c r="G7" s="25">
        <v>496</v>
      </c>
      <c r="H7" s="26">
        <v>850</v>
      </c>
      <c r="I7" s="26">
        <v>2004</v>
      </c>
      <c r="J7" s="27">
        <f>(G7/H7)*100</f>
        <v>58.352941176470587</v>
      </c>
      <c r="K7" s="25">
        <v>565</v>
      </c>
      <c r="L7" s="26">
        <v>1100</v>
      </c>
      <c r="M7" s="26">
        <v>2006</v>
      </c>
      <c r="N7" s="28">
        <f>IF(Y7="MI",K7-10,K7)</f>
        <v>565</v>
      </c>
      <c r="O7" s="29">
        <f>(N7/L7)*100</f>
        <v>51.363636363636367</v>
      </c>
      <c r="P7" s="30">
        <v>35</v>
      </c>
      <c r="Q7" s="30">
        <v>50</v>
      </c>
      <c r="R7" s="27">
        <f>(P7/Q7)*100</f>
        <v>70</v>
      </c>
      <c r="S7" s="27">
        <f>(J7*0.1)</f>
        <v>5.8352941176470594</v>
      </c>
      <c r="T7" s="27">
        <f>(O7*0.5)</f>
        <v>25.681818181818183</v>
      </c>
      <c r="U7" s="26">
        <f>P7*40/Q7</f>
        <v>28</v>
      </c>
      <c r="V7" s="26">
        <v>0</v>
      </c>
      <c r="W7" s="26">
        <v>0</v>
      </c>
      <c r="X7" s="31">
        <f>(S7+T7+U7+V7+W7)</f>
        <v>59.517112299465239</v>
      </c>
      <c r="Y7" s="30">
        <v>0</v>
      </c>
      <c r="Z7" s="25" t="s">
        <v>53</v>
      </c>
    </row>
    <row r="8" spans="1:28" ht="69.75" customHeight="1" x14ac:dyDescent="0.25">
      <c r="A8">
        <v>5</v>
      </c>
      <c r="B8" s="33" t="s">
        <v>63</v>
      </c>
      <c r="C8" s="23" t="s">
        <v>64</v>
      </c>
      <c r="D8" s="23" t="s">
        <v>26</v>
      </c>
      <c r="E8" s="24">
        <v>31546</v>
      </c>
      <c r="F8" s="23" t="s">
        <v>65</v>
      </c>
      <c r="G8" s="25">
        <v>416</v>
      </c>
      <c r="H8" s="26">
        <v>850</v>
      </c>
      <c r="I8" s="26">
        <v>2003</v>
      </c>
      <c r="J8" s="27">
        <f t="shared" si="0"/>
        <v>48.941176470588239</v>
      </c>
      <c r="K8" s="25">
        <v>585</v>
      </c>
      <c r="L8" s="26">
        <v>1100</v>
      </c>
      <c r="M8" s="26">
        <v>2005</v>
      </c>
      <c r="N8" s="28">
        <f t="shared" si="1"/>
        <v>585</v>
      </c>
      <c r="O8" s="29">
        <f t="shared" si="2"/>
        <v>53.181818181818187</v>
      </c>
      <c r="P8" s="30">
        <v>27</v>
      </c>
      <c r="Q8" s="30">
        <v>50</v>
      </c>
      <c r="R8" s="27">
        <f t="shared" si="3"/>
        <v>54</v>
      </c>
      <c r="S8" s="27">
        <f t="shared" si="4"/>
        <v>4.8941176470588239</v>
      </c>
      <c r="T8" s="27">
        <f t="shared" si="5"/>
        <v>26.590909090909093</v>
      </c>
      <c r="U8" s="26">
        <f t="shared" si="6"/>
        <v>21.6</v>
      </c>
      <c r="V8" s="26">
        <v>0</v>
      </c>
      <c r="W8" s="26">
        <v>0</v>
      </c>
      <c r="X8" s="31">
        <f t="shared" si="7"/>
        <v>53.085026737967922</v>
      </c>
      <c r="Y8" s="30">
        <v>0</v>
      </c>
      <c r="Z8" s="25" t="s">
        <v>53</v>
      </c>
    </row>
    <row r="9" spans="1:28" ht="69.75" customHeight="1" x14ac:dyDescent="0.25">
      <c r="A9">
        <v>6</v>
      </c>
      <c r="B9" s="33" t="s">
        <v>66</v>
      </c>
      <c r="C9" s="23" t="s">
        <v>67</v>
      </c>
      <c r="D9" s="23" t="s">
        <v>26</v>
      </c>
      <c r="E9" s="24">
        <v>33254</v>
      </c>
      <c r="F9" s="23" t="s">
        <v>52</v>
      </c>
      <c r="G9" s="25">
        <v>429</v>
      </c>
      <c r="H9" s="26">
        <v>900</v>
      </c>
      <c r="I9" s="26">
        <v>2010</v>
      </c>
      <c r="J9" s="27">
        <f t="shared" si="0"/>
        <v>47.666666666666671</v>
      </c>
      <c r="K9" s="25">
        <v>535</v>
      </c>
      <c r="L9" s="26">
        <v>1100</v>
      </c>
      <c r="M9" s="26">
        <v>2015</v>
      </c>
      <c r="N9" s="28">
        <f t="shared" si="1"/>
        <v>535</v>
      </c>
      <c r="O9" s="29">
        <f t="shared" si="2"/>
        <v>48.63636363636364</v>
      </c>
      <c r="P9" s="30">
        <v>23</v>
      </c>
      <c r="Q9" s="30">
        <v>50</v>
      </c>
      <c r="R9" s="27">
        <f t="shared" si="3"/>
        <v>46</v>
      </c>
      <c r="S9" s="27">
        <f t="shared" si="4"/>
        <v>4.7666666666666675</v>
      </c>
      <c r="T9" s="27">
        <f t="shared" si="5"/>
        <v>24.31818181818182</v>
      </c>
      <c r="U9" s="26">
        <f t="shared" si="6"/>
        <v>18.399999999999999</v>
      </c>
      <c r="V9" s="26">
        <v>0</v>
      </c>
      <c r="W9" s="26">
        <v>0</v>
      </c>
      <c r="X9" s="31">
        <f t="shared" si="7"/>
        <v>47.484848484848484</v>
      </c>
      <c r="Y9" s="30">
        <v>0</v>
      </c>
      <c r="Z9" s="25" t="s">
        <v>53</v>
      </c>
    </row>
    <row r="10" spans="1:28" x14ac:dyDescent="0.25">
      <c r="A10">
        <v>7</v>
      </c>
    </row>
    <row r="11" spans="1:28" x14ac:dyDescent="0.25">
      <c r="A11">
        <v>8</v>
      </c>
    </row>
    <row r="12" spans="1:28" x14ac:dyDescent="0.25">
      <c r="A12">
        <v>9</v>
      </c>
    </row>
    <row r="13" spans="1:28" x14ac:dyDescent="0.25">
      <c r="A13">
        <v>10</v>
      </c>
    </row>
    <row r="14" spans="1:28" x14ac:dyDescent="0.25">
      <c r="A14">
        <v>11</v>
      </c>
    </row>
    <row r="15" spans="1:28" x14ac:dyDescent="0.25">
      <c r="A15">
        <v>12</v>
      </c>
    </row>
  </sheetData>
  <mergeCells count="1">
    <mergeCell ref="A1:AB2"/>
  </mergeCells>
  <conditionalFormatting sqref="P3">
    <cfRule type="cellIs" dxfId="4" priority="2" operator="lessThan">
      <formula>55</formula>
    </cfRule>
  </conditionalFormatting>
  <conditionalFormatting sqref="O4:O9">
    <cfRule type="cellIs" dxfId="3" priority="1" operator="lessThan">
      <formula>55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
  <sheetViews>
    <sheetView view="pageBreakPreview" zoomScale="60" zoomScaleNormal="80" workbookViewId="0">
      <selection activeCell="E17" sqref="E17"/>
    </sheetView>
  </sheetViews>
  <sheetFormatPr defaultRowHeight="15" x14ac:dyDescent="0.25"/>
  <cols>
    <col min="1" max="1" width="3.28515625" bestFit="1" customWidth="1"/>
    <col min="2" max="2" width="5.5703125" bestFit="1" customWidth="1"/>
    <col min="3" max="3" width="18.7109375" customWidth="1"/>
    <col min="4" max="4" width="22.7109375" customWidth="1"/>
    <col min="5" max="5" width="3.7109375" customWidth="1"/>
    <col min="6" max="6" width="12.7109375" bestFit="1" customWidth="1"/>
    <col min="7" max="7" width="13.85546875" bestFit="1" customWidth="1"/>
    <col min="8" max="8" width="5" bestFit="1" customWidth="1"/>
    <col min="9" max="9" width="7" customWidth="1"/>
    <col min="10" max="10" width="6.42578125" customWidth="1"/>
    <col min="11" max="11" width="6.7109375" bestFit="1" customWidth="1"/>
    <col min="12" max="12" width="5" bestFit="1" customWidth="1"/>
    <col min="13" max="14" width="6.42578125" customWidth="1"/>
    <col min="15" max="15" width="5" bestFit="1" customWidth="1"/>
    <col min="16" max="16" width="6.42578125" customWidth="1"/>
    <col min="17" max="18" width="3.7109375" bestFit="1" customWidth="1"/>
    <col min="19" max="22" width="6.42578125" customWidth="1"/>
    <col min="23" max="23" width="7.28515625" bestFit="1" customWidth="1"/>
    <col min="24" max="24" width="3.5703125" hidden="1" customWidth="1"/>
    <col min="25" max="25" width="27" customWidth="1"/>
    <col min="26" max="26" width="11.42578125" customWidth="1"/>
  </cols>
  <sheetData>
    <row r="1" spans="1:46" x14ac:dyDescent="0.25">
      <c r="A1" s="148" t="s">
        <v>219</v>
      </c>
      <c r="B1" s="149"/>
      <c r="C1" s="149"/>
      <c r="D1" s="149"/>
      <c r="E1" s="149"/>
      <c r="F1" s="149"/>
      <c r="G1" s="149"/>
      <c r="H1" s="149"/>
      <c r="I1" s="149"/>
      <c r="J1" s="149"/>
      <c r="K1" s="149"/>
      <c r="L1" s="149"/>
      <c r="M1" s="149"/>
      <c r="N1" s="149"/>
      <c r="O1" s="149"/>
      <c r="P1" s="149"/>
      <c r="Q1" s="149"/>
      <c r="R1" s="149"/>
      <c r="S1" s="149"/>
      <c r="T1" s="149"/>
      <c r="U1" s="149"/>
      <c r="V1" s="149"/>
      <c r="W1" s="149"/>
      <c r="X1" s="149"/>
      <c r="Y1" s="150"/>
    </row>
    <row r="2" spans="1:46" ht="15" customHeight="1" x14ac:dyDescent="0.25">
      <c r="A2" s="151"/>
      <c r="B2" s="147"/>
      <c r="C2" s="147"/>
      <c r="D2" s="147"/>
      <c r="E2" s="147"/>
      <c r="F2" s="147"/>
      <c r="G2" s="147"/>
      <c r="H2" s="147"/>
      <c r="I2" s="147"/>
      <c r="J2" s="147"/>
      <c r="K2" s="147"/>
      <c r="L2" s="147"/>
      <c r="M2" s="147"/>
      <c r="N2" s="147"/>
      <c r="O2" s="147"/>
      <c r="P2" s="147"/>
      <c r="Q2" s="147"/>
      <c r="R2" s="147"/>
      <c r="S2" s="147"/>
      <c r="T2" s="147"/>
      <c r="U2" s="147"/>
      <c r="V2" s="147"/>
      <c r="W2" s="147"/>
      <c r="X2" s="147"/>
      <c r="Y2" s="152"/>
    </row>
    <row r="3" spans="1:46" ht="15" customHeight="1" thickBot="1" x14ac:dyDescent="0.3">
      <c r="A3" s="153"/>
      <c r="B3" s="154"/>
      <c r="C3" s="154"/>
      <c r="D3" s="154"/>
      <c r="E3" s="154"/>
      <c r="F3" s="154"/>
      <c r="G3" s="154"/>
      <c r="H3" s="154"/>
      <c r="I3" s="154"/>
      <c r="J3" s="154"/>
      <c r="K3" s="154"/>
      <c r="L3" s="154"/>
      <c r="M3" s="154"/>
      <c r="N3" s="154"/>
      <c r="O3" s="154"/>
      <c r="P3" s="154"/>
      <c r="Q3" s="154"/>
      <c r="R3" s="154"/>
      <c r="S3" s="154"/>
      <c r="T3" s="154"/>
      <c r="U3" s="154"/>
      <c r="V3" s="154"/>
      <c r="W3" s="154"/>
      <c r="X3" s="154"/>
      <c r="Y3" s="155"/>
    </row>
    <row r="4" spans="1:46" ht="121.5" customHeight="1" x14ac:dyDescent="0.25">
      <c r="A4" s="96" t="s">
        <v>207</v>
      </c>
      <c r="B4" s="112" t="s">
        <v>205</v>
      </c>
      <c r="C4" s="113" t="s">
        <v>2</v>
      </c>
      <c r="D4" s="114" t="s">
        <v>3</v>
      </c>
      <c r="E4" s="113" t="s">
        <v>4</v>
      </c>
      <c r="F4" s="113" t="s">
        <v>5</v>
      </c>
      <c r="G4" s="113" t="s">
        <v>6</v>
      </c>
      <c r="H4" s="95" t="s">
        <v>7</v>
      </c>
      <c r="I4" s="95" t="s">
        <v>8</v>
      </c>
      <c r="J4" s="95" t="s">
        <v>9</v>
      </c>
      <c r="K4" s="95" t="s">
        <v>10</v>
      </c>
      <c r="L4" s="95" t="s">
        <v>11</v>
      </c>
      <c r="M4" s="95" t="s">
        <v>12</v>
      </c>
      <c r="N4" s="95" t="s">
        <v>9</v>
      </c>
      <c r="O4" s="115" t="s">
        <v>13</v>
      </c>
      <c r="P4" s="95" t="s">
        <v>14</v>
      </c>
      <c r="Q4" s="95" t="s">
        <v>15</v>
      </c>
      <c r="R4" s="95" t="s">
        <v>16</v>
      </c>
      <c r="S4" s="95" t="s">
        <v>17</v>
      </c>
      <c r="T4" s="95" t="s">
        <v>18</v>
      </c>
      <c r="U4" s="95" t="s">
        <v>19</v>
      </c>
      <c r="V4" s="95" t="s">
        <v>20</v>
      </c>
      <c r="W4" s="95" t="s">
        <v>22</v>
      </c>
      <c r="X4" s="115" t="s">
        <v>23</v>
      </c>
      <c r="Y4" s="97" t="s">
        <v>212</v>
      </c>
    </row>
    <row r="5" spans="1:46" ht="78" customHeight="1" x14ac:dyDescent="0.25">
      <c r="A5" s="98">
        <v>1</v>
      </c>
      <c r="B5" s="22">
        <v>635</v>
      </c>
      <c r="C5" s="33" t="s">
        <v>56</v>
      </c>
      <c r="D5" s="23" t="s">
        <v>57</v>
      </c>
      <c r="E5" s="23" t="s">
        <v>26</v>
      </c>
      <c r="F5" s="24">
        <v>31302</v>
      </c>
      <c r="G5" s="23" t="s">
        <v>58</v>
      </c>
      <c r="H5" s="25">
        <v>650</v>
      </c>
      <c r="I5" s="26">
        <v>850</v>
      </c>
      <c r="J5" s="26">
        <v>2002</v>
      </c>
      <c r="K5" s="27">
        <f t="shared" ref="K5:K6" si="0">(H5/I5)*100</f>
        <v>76.470588235294116</v>
      </c>
      <c r="L5" s="25">
        <v>622</v>
      </c>
      <c r="M5" s="26">
        <v>1100</v>
      </c>
      <c r="N5" s="26">
        <v>2005</v>
      </c>
      <c r="O5" s="28">
        <v>622</v>
      </c>
      <c r="P5" s="29">
        <f t="shared" ref="P5:P6" si="1">(O5/M5)*100</f>
        <v>56.545454545454547</v>
      </c>
      <c r="Q5" s="30">
        <v>33</v>
      </c>
      <c r="R5" s="30">
        <v>50</v>
      </c>
      <c r="S5" s="27">
        <f t="shared" ref="S5:S6" si="2">(Q5/R5)*100</f>
        <v>66</v>
      </c>
      <c r="T5" s="27">
        <f t="shared" ref="T5:T6" si="3">(K5*0.1)</f>
        <v>7.6470588235294121</v>
      </c>
      <c r="U5" s="27">
        <f t="shared" ref="U5:U6" si="4">(P5*0.5)</f>
        <v>28.272727272727273</v>
      </c>
      <c r="V5" s="26">
        <f t="shared" ref="V5:V6" si="5">Q5*40/R5</f>
        <v>26.4</v>
      </c>
      <c r="W5" s="85">
        <f t="shared" ref="W5:W6" si="6">SUM(T5+U5+V5)</f>
        <v>62.319786096256685</v>
      </c>
      <c r="X5" s="30"/>
      <c r="Y5" s="139" t="s">
        <v>224</v>
      </c>
      <c r="Z5" s="86"/>
      <c r="AA5" s="86"/>
    </row>
    <row r="6" spans="1:46" ht="88.5" customHeight="1" thickBot="1" x14ac:dyDescent="0.3">
      <c r="A6" s="116">
        <v>2</v>
      </c>
      <c r="B6" s="117">
        <v>608</v>
      </c>
      <c r="C6" s="118" t="s">
        <v>68</v>
      </c>
      <c r="D6" s="119" t="s">
        <v>69</v>
      </c>
      <c r="E6" s="119" t="s">
        <v>26</v>
      </c>
      <c r="F6" s="120">
        <v>32230</v>
      </c>
      <c r="G6" s="119" t="s">
        <v>70</v>
      </c>
      <c r="H6" s="121">
        <v>496</v>
      </c>
      <c r="I6" s="122">
        <v>850</v>
      </c>
      <c r="J6" s="122">
        <v>2004</v>
      </c>
      <c r="K6" s="123">
        <f t="shared" si="0"/>
        <v>58.352941176470587</v>
      </c>
      <c r="L6" s="121">
        <v>565</v>
      </c>
      <c r="M6" s="122">
        <v>1100</v>
      </c>
      <c r="N6" s="122">
        <v>2006</v>
      </c>
      <c r="O6" s="124">
        <f>IF(X6="MI",L6-10,L6)</f>
        <v>565</v>
      </c>
      <c r="P6" s="125">
        <f t="shared" si="1"/>
        <v>51.363636363636367</v>
      </c>
      <c r="Q6" s="126">
        <v>35</v>
      </c>
      <c r="R6" s="126">
        <v>50</v>
      </c>
      <c r="S6" s="123">
        <f t="shared" si="2"/>
        <v>70</v>
      </c>
      <c r="T6" s="123">
        <f t="shared" si="3"/>
        <v>5.8352941176470594</v>
      </c>
      <c r="U6" s="123">
        <f t="shared" si="4"/>
        <v>25.681818181818183</v>
      </c>
      <c r="V6" s="122">
        <f t="shared" si="5"/>
        <v>28</v>
      </c>
      <c r="W6" s="127">
        <f t="shared" si="6"/>
        <v>59.517112299465239</v>
      </c>
      <c r="X6" s="126"/>
      <c r="Y6" s="140" t="s">
        <v>224</v>
      </c>
      <c r="Z6" s="86"/>
      <c r="AA6" s="86"/>
    </row>
    <row r="9" spans="1:46" s="89" customFormat="1" x14ac:dyDescent="0.25">
      <c r="B9" s="89" t="s">
        <v>225</v>
      </c>
      <c r="C9" s="89" t="s">
        <v>209</v>
      </c>
      <c r="F9" s="89" t="s">
        <v>226</v>
      </c>
    </row>
    <row r="12" spans="1:46" x14ac:dyDescent="0.2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row>
    <row r="13" spans="1:46" x14ac:dyDescent="0.25">
      <c r="X13" s="146"/>
      <c r="Y13" s="146"/>
      <c r="Z13" s="146"/>
      <c r="AA13" s="146"/>
      <c r="AB13" s="146"/>
      <c r="AC13" s="146"/>
      <c r="AD13" s="146"/>
      <c r="AE13" s="146"/>
      <c r="AF13" s="146"/>
      <c r="AG13" s="146"/>
      <c r="AH13" s="146"/>
      <c r="AI13" s="146"/>
      <c r="AJ13" s="146"/>
      <c r="AK13" s="146"/>
      <c r="AL13" s="146"/>
      <c r="AM13" s="146"/>
      <c r="AN13" s="146"/>
      <c r="AO13" s="146"/>
      <c r="AP13" s="146"/>
      <c r="AQ13" s="146"/>
      <c r="AR13" s="146"/>
      <c r="AS13" s="146"/>
      <c r="AT13" s="147"/>
    </row>
  </sheetData>
  <mergeCells count="2">
    <mergeCell ref="X12:AT13"/>
    <mergeCell ref="A1:Y3"/>
  </mergeCells>
  <conditionalFormatting sqref="P5:P6">
    <cfRule type="cellIs" dxfId="2" priority="1" operator="lessThan">
      <formula>55</formula>
    </cfRule>
  </conditionalFormatting>
  <printOptions horizontalCentered="1"/>
  <pageMargins left="0.2" right="0.2" top="1" bottom="1" header="0.3" footer="0.3"/>
  <pageSetup paperSize="258" scale="66" orientation="landscape" r:id="rId1"/>
  <colBreaks count="1" manualBreakCount="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
  <sheetViews>
    <sheetView view="pageBreakPreview" zoomScale="85" zoomScaleNormal="85" zoomScaleSheetLayoutView="85" workbookViewId="0">
      <selection activeCell="E15" sqref="E15"/>
    </sheetView>
  </sheetViews>
  <sheetFormatPr defaultRowHeight="15" x14ac:dyDescent="0.25"/>
  <cols>
    <col min="1" max="1" width="5.140625" customWidth="1"/>
    <col min="2" max="2" width="5.5703125" customWidth="1"/>
    <col min="3" max="3" width="23.28515625" customWidth="1"/>
    <col min="4" max="4" width="20.28515625" bestFit="1" customWidth="1"/>
    <col min="5" max="5" width="4.42578125" customWidth="1"/>
    <col min="6" max="6" width="10.42578125" bestFit="1" customWidth="1"/>
    <col min="7" max="7" width="12.7109375" bestFit="1" customWidth="1"/>
    <col min="8" max="8" width="4.42578125" bestFit="1" customWidth="1"/>
    <col min="9" max="10" width="5.5703125" bestFit="1" customWidth="1"/>
    <col min="11" max="11" width="6.140625" bestFit="1" customWidth="1"/>
    <col min="12" max="12" width="4.28515625" bestFit="1" customWidth="1"/>
    <col min="13" max="14" width="5.5703125" bestFit="1" customWidth="1"/>
    <col min="15" max="15" width="4.42578125" bestFit="1" customWidth="1"/>
    <col min="16" max="16" width="6.140625" bestFit="1" customWidth="1"/>
    <col min="17" max="17" width="3.28515625" bestFit="1" customWidth="1"/>
    <col min="18" max="18" width="3.140625" bestFit="1" customWidth="1"/>
    <col min="19" max="19" width="7" bestFit="1" customWidth="1"/>
    <col min="20" max="20" width="5.42578125" bestFit="1" customWidth="1"/>
    <col min="21" max="21" width="7" bestFit="1" customWidth="1"/>
    <col min="22" max="22" width="5.42578125" bestFit="1" customWidth="1"/>
    <col min="23" max="23" width="0" hidden="1" customWidth="1"/>
    <col min="24" max="24" width="6.5703125" customWidth="1"/>
    <col min="25" max="25" width="3.5703125" hidden="1" customWidth="1"/>
    <col min="26" max="26" width="25" customWidth="1"/>
  </cols>
  <sheetData>
    <row r="1" spans="1:59" ht="15.75" thickBot="1" x14ac:dyDescent="0.3"/>
    <row r="2" spans="1:59" x14ac:dyDescent="0.25">
      <c r="A2" s="157" t="s">
        <v>218</v>
      </c>
      <c r="B2" s="158"/>
      <c r="C2" s="158"/>
      <c r="D2" s="158"/>
      <c r="E2" s="158"/>
      <c r="F2" s="158"/>
      <c r="G2" s="158"/>
      <c r="H2" s="158"/>
      <c r="I2" s="158"/>
      <c r="J2" s="158"/>
      <c r="K2" s="158"/>
      <c r="L2" s="158"/>
      <c r="M2" s="158"/>
      <c r="N2" s="158"/>
      <c r="O2" s="158"/>
      <c r="P2" s="158"/>
      <c r="Q2" s="158"/>
      <c r="R2" s="158"/>
      <c r="S2" s="158"/>
      <c r="T2" s="158"/>
      <c r="U2" s="158"/>
      <c r="V2" s="158"/>
      <c r="W2" s="158"/>
      <c r="X2" s="158"/>
      <c r="Y2" s="158"/>
      <c r="Z2" s="159"/>
    </row>
    <row r="3" spans="1:59" ht="15" customHeight="1" x14ac:dyDescent="0.25">
      <c r="A3" s="160"/>
      <c r="B3" s="161"/>
      <c r="C3" s="161"/>
      <c r="D3" s="161"/>
      <c r="E3" s="161"/>
      <c r="F3" s="161"/>
      <c r="G3" s="161"/>
      <c r="H3" s="161"/>
      <c r="I3" s="161"/>
      <c r="J3" s="161"/>
      <c r="K3" s="161"/>
      <c r="L3" s="161"/>
      <c r="M3" s="161"/>
      <c r="N3" s="161"/>
      <c r="O3" s="161"/>
      <c r="P3" s="161"/>
      <c r="Q3" s="161"/>
      <c r="R3" s="161"/>
      <c r="S3" s="161"/>
      <c r="T3" s="161"/>
      <c r="U3" s="161"/>
      <c r="V3" s="161"/>
      <c r="W3" s="161"/>
      <c r="X3" s="161"/>
      <c r="Y3" s="161"/>
      <c r="Z3" s="162"/>
    </row>
    <row r="4" spans="1:59" ht="15.75" customHeight="1" thickBot="1" x14ac:dyDescent="0.3">
      <c r="A4" s="163"/>
      <c r="B4" s="164"/>
      <c r="C4" s="164"/>
      <c r="D4" s="164"/>
      <c r="E4" s="164"/>
      <c r="F4" s="164"/>
      <c r="G4" s="164"/>
      <c r="H4" s="164"/>
      <c r="I4" s="164"/>
      <c r="J4" s="164"/>
      <c r="K4" s="164"/>
      <c r="L4" s="164"/>
      <c r="M4" s="164"/>
      <c r="N4" s="164"/>
      <c r="O4" s="164"/>
      <c r="P4" s="164"/>
      <c r="Q4" s="164"/>
      <c r="R4" s="164"/>
      <c r="S4" s="164"/>
      <c r="T4" s="164"/>
      <c r="U4" s="164"/>
      <c r="V4" s="164"/>
      <c r="W4" s="164"/>
      <c r="X4" s="164"/>
      <c r="Y4" s="164"/>
      <c r="Z4" s="165"/>
    </row>
    <row r="5" spans="1:59" s="1" customFormat="1" ht="100.5" customHeight="1" x14ac:dyDescent="0.2">
      <c r="A5" s="128" t="s">
        <v>207</v>
      </c>
      <c r="B5" s="129" t="s">
        <v>205</v>
      </c>
      <c r="C5" s="130" t="s">
        <v>2</v>
      </c>
      <c r="D5" s="131" t="s">
        <v>3</v>
      </c>
      <c r="E5" s="130" t="s">
        <v>4</v>
      </c>
      <c r="F5" s="130" t="s">
        <v>5</v>
      </c>
      <c r="G5" s="130" t="s">
        <v>6</v>
      </c>
      <c r="H5" s="132" t="s">
        <v>7</v>
      </c>
      <c r="I5" s="132" t="s">
        <v>8</v>
      </c>
      <c r="J5" s="132" t="s">
        <v>9</v>
      </c>
      <c r="K5" s="132" t="s">
        <v>10</v>
      </c>
      <c r="L5" s="132" t="s">
        <v>11</v>
      </c>
      <c r="M5" s="132" t="s">
        <v>12</v>
      </c>
      <c r="N5" s="132" t="s">
        <v>9</v>
      </c>
      <c r="O5" s="133" t="s">
        <v>13</v>
      </c>
      <c r="P5" s="132" t="s">
        <v>14</v>
      </c>
      <c r="Q5" s="132" t="s">
        <v>15</v>
      </c>
      <c r="R5" s="132" t="s">
        <v>16</v>
      </c>
      <c r="S5" s="132" t="s">
        <v>17</v>
      </c>
      <c r="T5" s="132" t="s">
        <v>18</v>
      </c>
      <c r="U5" s="132" t="s">
        <v>19</v>
      </c>
      <c r="V5" s="132" t="s">
        <v>20</v>
      </c>
      <c r="W5" s="132" t="s">
        <v>21</v>
      </c>
      <c r="X5" s="132" t="s">
        <v>22</v>
      </c>
      <c r="Y5" s="133" t="s">
        <v>23</v>
      </c>
      <c r="Z5" s="134" t="s">
        <v>212</v>
      </c>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row>
    <row r="6" spans="1:59" ht="66.75" customHeight="1" x14ac:dyDescent="0.25">
      <c r="A6" s="135">
        <v>1</v>
      </c>
      <c r="B6" s="62">
        <v>649</v>
      </c>
      <c r="C6" s="33" t="s">
        <v>198</v>
      </c>
      <c r="D6" s="23" t="s">
        <v>199</v>
      </c>
      <c r="E6" s="60" t="s">
        <v>26</v>
      </c>
      <c r="F6" s="61">
        <v>34243</v>
      </c>
      <c r="G6" s="60" t="s">
        <v>146</v>
      </c>
      <c r="H6" s="25">
        <v>809</v>
      </c>
      <c r="I6" s="26">
        <v>1050</v>
      </c>
      <c r="J6" s="26">
        <v>2009</v>
      </c>
      <c r="K6" s="27">
        <f t="shared" ref="K6:K7" si="0">(H6/I6)*100</f>
        <v>77.047619047619037</v>
      </c>
      <c r="L6" s="25">
        <v>674</v>
      </c>
      <c r="M6" s="26">
        <v>1100</v>
      </c>
      <c r="N6" s="26">
        <v>2014</v>
      </c>
      <c r="O6" s="28">
        <f t="shared" ref="O6:O7" si="1">IF(Y6="MI",L6-10,L6)</f>
        <v>674</v>
      </c>
      <c r="P6" s="29">
        <f t="shared" ref="P6:P7" si="2">(O6/M6)*100</f>
        <v>61.272727272727266</v>
      </c>
      <c r="Q6" s="30">
        <v>30</v>
      </c>
      <c r="R6" s="30">
        <v>50</v>
      </c>
      <c r="S6" s="27">
        <f t="shared" ref="S6:S7" si="3">(Q6/R6)*100</f>
        <v>60</v>
      </c>
      <c r="T6" s="27">
        <f t="shared" ref="T6:T7" si="4">(K6*0.1)</f>
        <v>7.704761904761904</v>
      </c>
      <c r="U6" s="27">
        <f t="shared" ref="U6:U7" si="5">(P6*0.5)</f>
        <v>30.636363636363633</v>
      </c>
      <c r="V6" s="26">
        <f t="shared" ref="V6:V7" si="6">Q6*40/R6</f>
        <v>24</v>
      </c>
      <c r="W6" s="26"/>
      <c r="X6" s="27">
        <f>SUM(T6+U6+V6)</f>
        <v>62.341125541125535</v>
      </c>
      <c r="Y6" s="30">
        <v>0</v>
      </c>
      <c r="Z6" s="99" t="s">
        <v>224</v>
      </c>
    </row>
    <row r="7" spans="1:59" ht="60" customHeight="1" thickBot="1" x14ac:dyDescent="0.3">
      <c r="A7" s="136">
        <v>2</v>
      </c>
      <c r="B7" s="117">
        <v>620</v>
      </c>
      <c r="C7" s="118" t="s">
        <v>228</v>
      </c>
      <c r="D7" s="119" t="s">
        <v>229</v>
      </c>
      <c r="E7" s="137" t="s">
        <v>26</v>
      </c>
      <c r="F7" s="120">
        <v>33334</v>
      </c>
      <c r="G7" s="119" t="s">
        <v>146</v>
      </c>
      <c r="H7" s="121">
        <v>482</v>
      </c>
      <c r="I7" s="122">
        <v>900</v>
      </c>
      <c r="J7" s="122">
        <v>2007</v>
      </c>
      <c r="K7" s="123">
        <f t="shared" si="0"/>
        <v>53.555555555555557</v>
      </c>
      <c r="L7" s="121">
        <v>539</v>
      </c>
      <c r="M7" s="122">
        <v>1100</v>
      </c>
      <c r="N7" s="122">
        <v>2009</v>
      </c>
      <c r="O7" s="124">
        <f t="shared" si="1"/>
        <v>539</v>
      </c>
      <c r="P7" s="125">
        <f t="shared" si="2"/>
        <v>49</v>
      </c>
      <c r="Q7" s="126">
        <v>26</v>
      </c>
      <c r="R7" s="126">
        <v>50</v>
      </c>
      <c r="S7" s="123">
        <f t="shared" si="3"/>
        <v>52</v>
      </c>
      <c r="T7" s="123">
        <f t="shared" si="4"/>
        <v>5.3555555555555561</v>
      </c>
      <c r="U7" s="123">
        <f t="shared" si="5"/>
        <v>24.5</v>
      </c>
      <c r="V7" s="122">
        <f t="shared" si="6"/>
        <v>20.8</v>
      </c>
      <c r="W7" s="122"/>
      <c r="X7" s="123">
        <f t="shared" ref="X7" si="7">SUM(T7+U7+V7)</f>
        <v>50.655555555555551</v>
      </c>
      <c r="Y7" s="126">
        <v>0</v>
      </c>
      <c r="Z7" s="138" t="s">
        <v>224</v>
      </c>
    </row>
    <row r="10" spans="1:59" s="89" customFormat="1" x14ac:dyDescent="0.25">
      <c r="A10" s="156" t="s">
        <v>227</v>
      </c>
      <c r="B10" s="156"/>
      <c r="C10" s="156"/>
      <c r="D10" s="156"/>
      <c r="E10" s="156"/>
    </row>
  </sheetData>
  <mergeCells count="2">
    <mergeCell ref="A10:E10"/>
    <mergeCell ref="A2:Z4"/>
  </mergeCells>
  <conditionalFormatting sqref="P6:P7">
    <cfRule type="cellIs" dxfId="1" priority="2" operator="lessThan">
      <formula>55</formula>
    </cfRule>
  </conditionalFormatting>
  <printOptions horizontalCentered="1"/>
  <pageMargins left="0.2" right="0.2" top="1" bottom="1" header="0.3" footer="0.3"/>
  <pageSetup paperSize="258"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
  <sheetViews>
    <sheetView view="pageBreakPreview" zoomScale="60" zoomScaleNormal="85" workbookViewId="0">
      <selection sqref="A1:Z2"/>
    </sheetView>
  </sheetViews>
  <sheetFormatPr defaultRowHeight="15" x14ac:dyDescent="0.25"/>
  <cols>
    <col min="1" max="1" width="3.28515625" bestFit="1" customWidth="1"/>
    <col min="2" max="2" width="5.5703125" bestFit="1" customWidth="1"/>
    <col min="3" max="3" width="21.140625" bestFit="1" customWidth="1"/>
    <col min="4" max="4" width="20.140625" bestFit="1" customWidth="1"/>
    <col min="5" max="5" width="3.140625" bestFit="1" customWidth="1"/>
    <col min="6" max="6" width="10.7109375" bestFit="1" customWidth="1"/>
    <col min="7" max="7" width="13.7109375" bestFit="1" customWidth="1"/>
    <col min="8" max="8" width="4.42578125" bestFit="1" customWidth="1"/>
    <col min="9" max="10" width="5.5703125" bestFit="1" customWidth="1"/>
    <col min="11" max="11" width="7.28515625" bestFit="1" customWidth="1"/>
    <col min="12" max="12" width="4.28515625" bestFit="1" customWidth="1"/>
    <col min="13" max="14" width="5.5703125" bestFit="1" customWidth="1"/>
    <col min="15" max="15" width="4.42578125" bestFit="1" customWidth="1"/>
    <col min="16" max="16" width="6.140625" bestFit="1" customWidth="1"/>
    <col min="17" max="17" width="3.28515625" bestFit="1" customWidth="1"/>
    <col min="18" max="18" width="3.140625" bestFit="1" customWidth="1"/>
    <col min="19" max="19" width="7" bestFit="1" customWidth="1"/>
    <col min="20" max="20" width="5.42578125" bestFit="1" customWidth="1"/>
    <col min="21" max="21" width="7" bestFit="1" customWidth="1"/>
    <col min="22" max="22" width="5.42578125" bestFit="1" customWidth="1"/>
    <col min="23" max="23" width="0" hidden="1" customWidth="1"/>
    <col min="24" max="24" width="6.140625" bestFit="1" customWidth="1"/>
    <col min="25" max="25" width="3.140625" hidden="1" customWidth="1"/>
    <col min="26" max="26" width="24.7109375" customWidth="1"/>
  </cols>
  <sheetData>
    <row r="1" spans="1:59" ht="23.25" customHeight="1" x14ac:dyDescent="0.25">
      <c r="A1" s="148" t="s">
        <v>216</v>
      </c>
      <c r="B1" s="149"/>
      <c r="C1" s="149"/>
      <c r="D1" s="149"/>
      <c r="E1" s="149"/>
      <c r="F1" s="149"/>
      <c r="G1" s="149"/>
      <c r="H1" s="149"/>
      <c r="I1" s="149"/>
      <c r="J1" s="149"/>
      <c r="K1" s="149"/>
      <c r="L1" s="149"/>
      <c r="M1" s="149"/>
      <c r="N1" s="149"/>
      <c r="O1" s="149"/>
      <c r="P1" s="149"/>
      <c r="Q1" s="149"/>
      <c r="R1" s="149"/>
      <c r="S1" s="149"/>
      <c r="T1" s="149"/>
      <c r="U1" s="149"/>
      <c r="V1" s="149"/>
      <c r="W1" s="149"/>
      <c r="X1" s="149"/>
      <c r="Y1" s="149"/>
      <c r="Z1" s="150"/>
    </row>
    <row r="2" spans="1:59" s="63" customFormat="1" ht="26.25" customHeight="1" thickBot="1" x14ac:dyDescent="0.3">
      <c r="A2" s="153"/>
      <c r="B2" s="154"/>
      <c r="C2" s="154"/>
      <c r="D2" s="154"/>
      <c r="E2" s="154"/>
      <c r="F2" s="154"/>
      <c r="G2" s="154"/>
      <c r="H2" s="154"/>
      <c r="I2" s="154"/>
      <c r="J2" s="154"/>
      <c r="K2" s="154"/>
      <c r="L2" s="154"/>
      <c r="M2" s="154"/>
      <c r="N2" s="154"/>
      <c r="O2" s="154"/>
      <c r="P2" s="154"/>
      <c r="Q2" s="154"/>
      <c r="R2" s="154"/>
      <c r="S2" s="154"/>
      <c r="T2" s="154"/>
      <c r="U2" s="154"/>
      <c r="V2" s="154"/>
      <c r="W2" s="154"/>
      <c r="X2" s="154"/>
      <c r="Y2" s="154"/>
      <c r="Z2" s="155"/>
    </row>
    <row r="3" spans="1:59" ht="15" customHeight="1" x14ac:dyDescent="0.3">
      <c r="A3" s="92"/>
      <c r="B3" s="110"/>
      <c r="C3" s="110"/>
      <c r="D3" s="110"/>
      <c r="E3" s="110"/>
      <c r="F3" s="110"/>
      <c r="G3" s="110"/>
      <c r="H3" s="110"/>
      <c r="I3" s="110"/>
      <c r="J3" s="110"/>
      <c r="K3" s="110"/>
      <c r="L3" s="110"/>
      <c r="M3" s="110"/>
      <c r="N3" s="110"/>
      <c r="O3" s="110"/>
      <c r="P3" s="110"/>
      <c r="Q3" s="110"/>
      <c r="R3" s="110"/>
      <c r="S3" s="110"/>
      <c r="T3" s="110"/>
      <c r="U3" s="110"/>
      <c r="V3" s="110"/>
      <c r="W3" s="110"/>
      <c r="X3" s="110"/>
      <c r="Y3" s="110"/>
      <c r="Z3" s="111"/>
    </row>
    <row r="4" spans="1:59" s="1" customFormat="1" ht="85.5" customHeight="1" x14ac:dyDescent="0.2">
      <c r="A4" s="109" t="s">
        <v>207</v>
      </c>
      <c r="B4" s="76" t="s">
        <v>205</v>
      </c>
      <c r="C4" s="77" t="s">
        <v>2</v>
      </c>
      <c r="D4" s="78" t="s">
        <v>3</v>
      </c>
      <c r="E4" s="77" t="s">
        <v>4</v>
      </c>
      <c r="F4" s="77" t="s">
        <v>5</v>
      </c>
      <c r="G4" s="77" t="s">
        <v>6</v>
      </c>
      <c r="H4" s="70" t="s">
        <v>7</v>
      </c>
      <c r="I4" s="70" t="s">
        <v>8</v>
      </c>
      <c r="J4" s="70" t="s">
        <v>9</v>
      </c>
      <c r="K4" s="70" t="s">
        <v>10</v>
      </c>
      <c r="L4" s="70" t="s">
        <v>11</v>
      </c>
      <c r="M4" s="70" t="s">
        <v>12</v>
      </c>
      <c r="N4" s="70" t="s">
        <v>9</v>
      </c>
      <c r="O4" s="79" t="s">
        <v>13</v>
      </c>
      <c r="P4" s="70" t="s">
        <v>14</v>
      </c>
      <c r="Q4" s="70" t="s">
        <v>15</v>
      </c>
      <c r="R4" s="70" t="s">
        <v>16</v>
      </c>
      <c r="S4" s="70" t="s">
        <v>17</v>
      </c>
      <c r="T4" s="70" t="s">
        <v>18</v>
      </c>
      <c r="U4" s="70" t="s">
        <v>19</v>
      </c>
      <c r="V4" s="70" t="s">
        <v>20</v>
      </c>
      <c r="W4" s="70" t="s">
        <v>21</v>
      </c>
      <c r="X4" s="70" t="s">
        <v>22</v>
      </c>
      <c r="Y4" s="79" t="s">
        <v>23</v>
      </c>
      <c r="Z4" s="70" t="s">
        <v>212</v>
      </c>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row>
    <row r="5" spans="1:59" ht="70.5" customHeight="1" x14ac:dyDescent="0.25">
      <c r="A5" s="22">
        <v>1</v>
      </c>
      <c r="B5" s="22">
        <v>626</v>
      </c>
      <c r="C5" s="33" t="s">
        <v>125</v>
      </c>
      <c r="D5" s="23" t="s">
        <v>126</v>
      </c>
      <c r="E5" s="23" t="s">
        <v>28</v>
      </c>
      <c r="F5" s="24">
        <v>34015</v>
      </c>
      <c r="G5" s="23" t="s">
        <v>127</v>
      </c>
      <c r="H5" s="25">
        <v>638</v>
      </c>
      <c r="I5" s="26">
        <v>1050</v>
      </c>
      <c r="J5" s="26">
        <v>2009</v>
      </c>
      <c r="K5" s="27">
        <f>(H5/I5)*100</f>
        <v>60.761904761904759</v>
      </c>
      <c r="L5" s="25">
        <v>784</v>
      </c>
      <c r="M5" s="26">
        <v>1100</v>
      </c>
      <c r="N5" s="26">
        <v>2016</v>
      </c>
      <c r="O5" s="28">
        <f>IF(Y5="MI",L5-10,L5)</f>
        <v>784</v>
      </c>
      <c r="P5" s="29">
        <f>(O5/M5)*100</f>
        <v>71.27272727272728</v>
      </c>
      <c r="Q5" s="30">
        <v>22</v>
      </c>
      <c r="R5" s="30">
        <v>50</v>
      </c>
      <c r="S5" s="27">
        <f>(Q5/R5)*100</f>
        <v>44</v>
      </c>
      <c r="T5" s="27">
        <f>(K5*0.1)</f>
        <v>6.0761904761904759</v>
      </c>
      <c r="U5" s="27">
        <f>(P5*0.5)</f>
        <v>35.63636363636364</v>
      </c>
      <c r="V5" s="26">
        <f>Q5*40/R5</f>
        <v>17.600000000000001</v>
      </c>
      <c r="W5" s="26">
        <v>0</v>
      </c>
      <c r="X5" s="27">
        <f>SUM(T5+U5+V5)</f>
        <v>59.312554112554118</v>
      </c>
      <c r="Y5" s="30">
        <v>0</v>
      </c>
      <c r="Z5" s="93" t="s">
        <v>224</v>
      </c>
    </row>
    <row r="6" spans="1:59" ht="78.75" customHeight="1" x14ac:dyDescent="0.25">
      <c r="A6" s="22">
        <v>2</v>
      </c>
      <c r="B6" s="22">
        <v>623</v>
      </c>
      <c r="C6" s="33" t="s">
        <v>120</v>
      </c>
      <c r="D6" s="23" t="s">
        <v>121</v>
      </c>
      <c r="E6" s="23" t="s">
        <v>26</v>
      </c>
      <c r="F6" s="24">
        <v>33673</v>
      </c>
      <c r="G6" s="23" t="s">
        <v>87</v>
      </c>
      <c r="H6" s="25">
        <v>587</v>
      </c>
      <c r="I6" s="26">
        <v>900</v>
      </c>
      <c r="J6" s="26">
        <v>2008</v>
      </c>
      <c r="K6" s="27">
        <f>(H6/I6)*100</f>
        <v>65.222222222222229</v>
      </c>
      <c r="L6" s="25">
        <v>630</v>
      </c>
      <c r="M6" s="26">
        <v>1100</v>
      </c>
      <c r="N6" s="26">
        <v>2017</v>
      </c>
      <c r="O6" s="28">
        <f>IF(Y6="MI",L6-10,L6)</f>
        <v>630</v>
      </c>
      <c r="P6" s="29">
        <f>(O6/M6)*100</f>
        <v>57.272727272727273</v>
      </c>
      <c r="Q6" s="30">
        <v>19</v>
      </c>
      <c r="R6" s="30">
        <v>50</v>
      </c>
      <c r="S6" s="27">
        <f>(Q6/R6)*100</f>
        <v>38</v>
      </c>
      <c r="T6" s="27">
        <f>(K6*0.1)</f>
        <v>6.522222222222223</v>
      </c>
      <c r="U6" s="27">
        <f>(P6*0.5)</f>
        <v>28.636363636363637</v>
      </c>
      <c r="V6" s="26">
        <f>Q6*40/R6</f>
        <v>15.2</v>
      </c>
      <c r="W6" s="26">
        <v>0</v>
      </c>
      <c r="X6" s="27">
        <f>SUM(T6+U6+V6)</f>
        <v>50.358585858585855</v>
      </c>
      <c r="Y6" s="30">
        <v>0</v>
      </c>
      <c r="Z6" s="93" t="s">
        <v>243</v>
      </c>
    </row>
    <row r="7" spans="1:59" ht="57" customHeight="1" x14ac:dyDescent="0.25">
      <c r="A7" s="22">
        <v>3</v>
      </c>
      <c r="B7" s="22">
        <v>624</v>
      </c>
      <c r="C7" s="33" t="s">
        <v>123</v>
      </c>
      <c r="D7" s="23" t="s">
        <v>124</v>
      </c>
      <c r="E7" s="23" t="s">
        <v>26</v>
      </c>
      <c r="F7" s="24">
        <v>34015</v>
      </c>
      <c r="G7" s="23" t="s">
        <v>65</v>
      </c>
      <c r="H7" s="25">
        <v>630</v>
      </c>
      <c r="I7" s="26">
        <v>1050</v>
      </c>
      <c r="J7" s="26">
        <v>2009</v>
      </c>
      <c r="K7" s="27">
        <f>(H7/I7)*100</f>
        <v>60</v>
      </c>
      <c r="L7" s="25">
        <v>579</v>
      </c>
      <c r="M7" s="26">
        <v>1100</v>
      </c>
      <c r="N7" s="26">
        <v>2011</v>
      </c>
      <c r="O7" s="28">
        <f>IF(Y7="MI",L7-10,L7)</f>
        <v>579</v>
      </c>
      <c r="P7" s="29">
        <f>(O7/M7)*100</f>
        <v>52.63636363636364</v>
      </c>
      <c r="Q7" s="30">
        <v>22</v>
      </c>
      <c r="R7" s="30">
        <v>50</v>
      </c>
      <c r="S7" s="27">
        <f>(Q7/R7)*100</f>
        <v>44</v>
      </c>
      <c r="T7" s="27">
        <f>(K7*0.1)</f>
        <v>6</v>
      </c>
      <c r="U7" s="27">
        <f>(P7*0.5)</f>
        <v>26.31818181818182</v>
      </c>
      <c r="V7" s="26">
        <f>Q7*40/R7</f>
        <v>17.600000000000001</v>
      </c>
      <c r="W7" s="26">
        <v>0</v>
      </c>
      <c r="X7" s="27">
        <f t="shared" ref="X7:X8" si="0">SUM(T7+U7+V7)</f>
        <v>49.918181818181822</v>
      </c>
      <c r="Y7" s="30">
        <v>0</v>
      </c>
      <c r="Z7" s="93" t="s">
        <v>214</v>
      </c>
    </row>
    <row r="8" spans="1:59" ht="64.5" customHeight="1" x14ac:dyDescent="0.25">
      <c r="A8" s="22">
        <v>4</v>
      </c>
      <c r="B8" s="22">
        <v>662</v>
      </c>
      <c r="C8" s="33" t="s">
        <v>130</v>
      </c>
      <c r="D8" s="23" t="s">
        <v>131</v>
      </c>
      <c r="E8" s="23" t="s">
        <v>26</v>
      </c>
      <c r="F8" s="24">
        <v>31962</v>
      </c>
      <c r="G8" s="23" t="s">
        <v>76</v>
      </c>
      <c r="H8" s="25">
        <v>491</v>
      </c>
      <c r="I8" s="26">
        <v>850</v>
      </c>
      <c r="J8" s="26">
        <v>2003</v>
      </c>
      <c r="K8" s="27">
        <f>(H8/I8)*100</f>
        <v>57.764705882352942</v>
      </c>
      <c r="L8" s="25">
        <v>595</v>
      </c>
      <c r="M8" s="26">
        <v>1100</v>
      </c>
      <c r="N8" s="26">
        <v>2005</v>
      </c>
      <c r="O8" s="28">
        <f>IF(Y8="MI",L8-10,L8)</f>
        <v>595</v>
      </c>
      <c r="P8" s="29">
        <f>(O8/M8)*100</f>
        <v>54.090909090909086</v>
      </c>
      <c r="Q8" s="30">
        <v>18</v>
      </c>
      <c r="R8" s="30">
        <v>50</v>
      </c>
      <c r="S8" s="27">
        <f>(Q8/R8)*100</f>
        <v>36</v>
      </c>
      <c r="T8" s="27">
        <f>(K8*0.1)</f>
        <v>5.7764705882352949</v>
      </c>
      <c r="U8" s="27">
        <f>(P8*0.5)</f>
        <v>27.045454545454543</v>
      </c>
      <c r="V8" s="26">
        <f>Q8*40/R8</f>
        <v>14.4</v>
      </c>
      <c r="W8" s="26">
        <v>0</v>
      </c>
      <c r="X8" s="27">
        <f t="shared" si="0"/>
        <v>47.221925133689837</v>
      </c>
      <c r="Y8" s="30">
        <v>0</v>
      </c>
      <c r="Z8" s="93" t="s">
        <v>215</v>
      </c>
    </row>
    <row r="11" spans="1:59" s="89" customFormat="1" x14ac:dyDescent="0.25">
      <c r="B11" s="89" t="s">
        <v>230</v>
      </c>
    </row>
  </sheetData>
  <mergeCells count="1">
    <mergeCell ref="A1:Z2"/>
  </mergeCells>
  <conditionalFormatting sqref="P5:P8">
    <cfRule type="cellIs" dxfId="0" priority="1" operator="lessThan">
      <formula>55</formula>
    </cfRule>
  </conditionalFormatting>
  <printOptions horizontalCentered="1"/>
  <pageMargins left="0.45" right="0.45" top="0.75" bottom="0.75" header="0.3" footer="0.3"/>
  <pageSetup paperSize="258"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9"/>
  <sheetViews>
    <sheetView view="pageBreakPreview" zoomScale="60" zoomScaleNormal="80" workbookViewId="0">
      <selection activeCell="H18" sqref="H18"/>
    </sheetView>
  </sheetViews>
  <sheetFormatPr defaultRowHeight="15" x14ac:dyDescent="0.25"/>
  <cols>
    <col min="1" max="1" width="3.28515625" style="54" bestFit="1" customWidth="1"/>
    <col min="2" max="2" width="5.5703125" style="54" bestFit="1" customWidth="1"/>
    <col min="3" max="3" width="20.7109375" style="54" customWidth="1"/>
    <col min="4" max="4" width="20.140625" style="54" bestFit="1" customWidth="1"/>
    <col min="5" max="5" width="3.140625" style="54" customWidth="1"/>
    <col min="6" max="6" width="11.7109375" style="54" bestFit="1" customWidth="1"/>
    <col min="7" max="7" width="17" style="54" customWidth="1"/>
    <col min="8" max="8" width="5" style="54" bestFit="1" customWidth="1"/>
    <col min="9" max="9" width="5.85546875" style="54" customWidth="1"/>
    <col min="10" max="10" width="6.28515625" style="54" bestFit="1" customWidth="1"/>
    <col min="11" max="11" width="7.28515625" style="54" bestFit="1" customWidth="1"/>
    <col min="12" max="12" width="5" style="54" bestFit="1" customWidth="1"/>
    <col min="13" max="13" width="6.140625" style="54" customWidth="1"/>
    <col min="14" max="14" width="6.28515625" style="54" bestFit="1" customWidth="1"/>
    <col min="15" max="15" width="5" style="54" customWidth="1"/>
    <col min="16" max="16" width="6.7109375" style="54" bestFit="1" customWidth="1"/>
    <col min="17" max="17" width="4.5703125" style="54" customWidth="1"/>
    <col min="18" max="18" width="5" style="54" customWidth="1"/>
    <col min="19" max="19" width="7" style="54" bestFit="1" customWidth="1"/>
    <col min="20" max="20" width="5.42578125" style="54" bestFit="1" customWidth="1"/>
    <col min="21" max="21" width="7" style="54" bestFit="1" customWidth="1"/>
    <col min="22" max="22" width="6.28515625" style="54" customWidth="1"/>
    <col min="23" max="23" width="0" style="54" hidden="1" customWidth="1"/>
    <col min="24" max="24" width="7.28515625" style="54" customWidth="1"/>
    <col min="25" max="25" width="5.85546875" style="54" hidden="1" customWidth="1"/>
    <col min="26" max="26" width="22.28515625" style="54" customWidth="1"/>
    <col min="27" max="16384" width="9.140625" style="54"/>
  </cols>
  <sheetData>
    <row r="2" spans="1:59" x14ac:dyDescent="0.25">
      <c r="A2" s="166" t="s">
        <v>211</v>
      </c>
      <c r="B2" s="166"/>
      <c r="C2" s="166"/>
      <c r="D2" s="166"/>
      <c r="E2" s="166"/>
      <c r="F2" s="166"/>
      <c r="G2" s="166"/>
      <c r="H2" s="166"/>
      <c r="I2" s="166"/>
      <c r="J2" s="166"/>
      <c r="K2" s="166"/>
      <c r="L2" s="166"/>
      <c r="M2" s="166"/>
      <c r="N2" s="166"/>
      <c r="O2" s="166"/>
      <c r="P2" s="166"/>
      <c r="Q2" s="166"/>
      <c r="R2" s="166"/>
      <c r="S2" s="166"/>
      <c r="T2" s="166"/>
      <c r="U2" s="166"/>
      <c r="V2" s="166"/>
      <c r="W2" s="166"/>
      <c r="X2" s="166"/>
      <c r="Y2" s="166"/>
    </row>
    <row r="3" spans="1:59" x14ac:dyDescent="0.25">
      <c r="A3" s="167"/>
      <c r="B3" s="167"/>
      <c r="C3" s="167"/>
      <c r="D3" s="167"/>
      <c r="E3" s="167"/>
      <c r="F3" s="167"/>
      <c r="G3" s="167"/>
      <c r="H3" s="167"/>
      <c r="I3" s="167"/>
      <c r="J3" s="167"/>
      <c r="K3" s="167"/>
      <c r="L3" s="167"/>
      <c r="M3" s="167"/>
      <c r="N3" s="167"/>
      <c r="O3" s="167"/>
      <c r="P3" s="167"/>
      <c r="Q3" s="167"/>
      <c r="R3" s="167"/>
      <c r="S3" s="167"/>
      <c r="T3" s="167"/>
      <c r="U3" s="167"/>
      <c r="V3" s="167"/>
      <c r="W3" s="167"/>
      <c r="X3" s="167"/>
      <c r="Y3" s="167"/>
    </row>
    <row r="4" spans="1:59" s="1" customFormat="1" ht="103.5" customHeight="1" x14ac:dyDescent="0.2">
      <c r="A4" s="70" t="s">
        <v>207</v>
      </c>
      <c r="B4" s="71" t="s">
        <v>205</v>
      </c>
      <c r="C4" s="72" t="s">
        <v>2</v>
      </c>
      <c r="D4" s="73" t="s">
        <v>3</v>
      </c>
      <c r="E4" s="72" t="s">
        <v>4</v>
      </c>
      <c r="F4" s="72" t="s">
        <v>5</v>
      </c>
      <c r="G4" s="72" t="s">
        <v>6</v>
      </c>
      <c r="H4" s="74" t="s">
        <v>7</v>
      </c>
      <c r="I4" s="74" t="s">
        <v>8</v>
      </c>
      <c r="J4" s="74" t="s">
        <v>9</v>
      </c>
      <c r="K4" s="74" t="s">
        <v>10</v>
      </c>
      <c r="L4" s="74" t="s">
        <v>11</v>
      </c>
      <c r="M4" s="74" t="s">
        <v>12</v>
      </c>
      <c r="N4" s="74" t="s">
        <v>9</v>
      </c>
      <c r="O4" s="75" t="s">
        <v>13</v>
      </c>
      <c r="P4" s="74" t="s">
        <v>14</v>
      </c>
      <c r="Q4" s="74" t="s">
        <v>15</v>
      </c>
      <c r="R4" s="74" t="s">
        <v>16</v>
      </c>
      <c r="S4" s="74" t="s">
        <v>17</v>
      </c>
      <c r="T4" s="74" t="s">
        <v>18</v>
      </c>
      <c r="U4" s="74" t="s">
        <v>19</v>
      </c>
      <c r="V4" s="74" t="s">
        <v>20</v>
      </c>
      <c r="W4" s="74" t="s">
        <v>21</v>
      </c>
      <c r="X4" s="74" t="s">
        <v>22</v>
      </c>
      <c r="Y4" s="75" t="s">
        <v>23</v>
      </c>
      <c r="Z4" s="70" t="s">
        <v>212</v>
      </c>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row>
    <row r="5" spans="1:59" ht="88.5" customHeight="1" x14ac:dyDescent="0.25">
      <c r="A5" s="22">
        <v>1</v>
      </c>
      <c r="B5" s="22">
        <v>602</v>
      </c>
      <c r="C5" s="33" t="s">
        <v>141</v>
      </c>
      <c r="D5" s="33" t="s">
        <v>142</v>
      </c>
      <c r="E5" s="33" t="s">
        <v>26</v>
      </c>
      <c r="F5" s="51">
        <v>30030</v>
      </c>
      <c r="G5" s="33" t="s">
        <v>143</v>
      </c>
      <c r="H5" s="52">
        <v>450</v>
      </c>
      <c r="I5" s="26">
        <v>850</v>
      </c>
      <c r="J5" s="26">
        <v>1998</v>
      </c>
      <c r="K5" s="27">
        <f t="shared" ref="K5:K6" si="0">(H5/I5)*100</f>
        <v>52.941176470588239</v>
      </c>
      <c r="L5" s="52">
        <v>586</v>
      </c>
      <c r="M5" s="26">
        <v>1100</v>
      </c>
      <c r="N5" s="26">
        <v>2001</v>
      </c>
      <c r="O5" s="53">
        <f t="shared" ref="O5:O6" si="1">IF(Y5="MI",L5-10,L5)</f>
        <v>586</v>
      </c>
      <c r="P5" s="29">
        <f t="shared" ref="P5:P6" si="2">(O5/M5)*100</f>
        <v>53.272727272727273</v>
      </c>
      <c r="Q5" s="22">
        <v>44</v>
      </c>
      <c r="R5" s="22">
        <v>50</v>
      </c>
      <c r="S5" s="27">
        <f t="shared" ref="S5:S6" si="3">(Q5/R5)*100</f>
        <v>88</v>
      </c>
      <c r="T5" s="27">
        <f t="shared" ref="T5:T6" si="4">(K5*0.1)</f>
        <v>5.2941176470588243</v>
      </c>
      <c r="U5" s="27">
        <f t="shared" ref="U5:U6" si="5">(P5*0.5)</f>
        <v>26.636363636363637</v>
      </c>
      <c r="V5" s="26">
        <f t="shared" ref="V5:V6" si="6">Q5*40/R5</f>
        <v>35.200000000000003</v>
      </c>
      <c r="W5" s="26"/>
      <c r="X5" s="27">
        <f>SUM(T5+U5+V5)</f>
        <v>67.130481283422455</v>
      </c>
      <c r="Y5" s="22">
        <v>0</v>
      </c>
      <c r="Z5" s="59" t="s">
        <v>232</v>
      </c>
    </row>
    <row r="6" spans="1:59" ht="81" customHeight="1" x14ac:dyDescent="0.25">
      <c r="A6" s="22">
        <v>2</v>
      </c>
      <c r="B6" s="22">
        <v>622</v>
      </c>
      <c r="C6" s="33" t="s">
        <v>139</v>
      </c>
      <c r="D6" s="33" t="s">
        <v>140</v>
      </c>
      <c r="E6" s="33" t="s">
        <v>26</v>
      </c>
      <c r="F6" s="51">
        <v>30533</v>
      </c>
      <c r="G6" s="33" t="s">
        <v>138</v>
      </c>
      <c r="H6" s="52">
        <v>562</v>
      </c>
      <c r="I6" s="26">
        <v>850</v>
      </c>
      <c r="J6" s="26">
        <v>1999</v>
      </c>
      <c r="K6" s="27">
        <f t="shared" si="0"/>
        <v>66.117647058823522</v>
      </c>
      <c r="L6" s="52">
        <v>590</v>
      </c>
      <c r="M6" s="26">
        <v>1100</v>
      </c>
      <c r="N6" s="26">
        <v>2002</v>
      </c>
      <c r="O6" s="53">
        <f t="shared" si="1"/>
        <v>590</v>
      </c>
      <c r="P6" s="29">
        <f t="shared" si="2"/>
        <v>53.63636363636364</v>
      </c>
      <c r="Q6" s="22">
        <v>42</v>
      </c>
      <c r="R6" s="22">
        <v>50</v>
      </c>
      <c r="S6" s="27">
        <f t="shared" si="3"/>
        <v>84</v>
      </c>
      <c r="T6" s="27">
        <f t="shared" si="4"/>
        <v>6.6117647058823525</v>
      </c>
      <c r="U6" s="27">
        <f t="shared" si="5"/>
        <v>26.81818181818182</v>
      </c>
      <c r="V6" s="26">
        <f t="shared" si="6"/>
        <v>33.6</v>
      </c>
      <c r="W6" s="26"/>
      <c r="X6" s="27">
        <f t="shared" ref="X6" si="7">SUM(T6+U6+V6)</f>
        <v>67.029946524064172</v>
      </c>
      <c r="Y6" s="22">
        <v>0</v>
      </c>
      <c r="Z6" s="59" t="s">
        <v>233</v>
      </c>
    </row>
    <row r="7" spans="1:59" ht="60" customHeight="1" x14ac:dyDescent="0.25">
      <c r="A7" s="58">
        <v>3</v>
      </c>
      <c r="B7" s="58">
        <v>664</v>
      </c>
      <c r="C7" s="58" t="s">
        <v>238</v>
      </c>
      <c r="D7" s="58" t="s">
        <v>239</v>
      </c>
      <c r="E7" s="58" t="s">
        <v>26</v>
      </c>
      <c r="F7" s="58" t="s">
        <v>240</v>
      </c>
      <c r="G7" s="58" t="s">
        <v>241</v>
      </c>
      <c r="H7" s="58">
        <v>510</v>
      </c>
      <c r="I7" s="58">
        <v>850</v>
      </c>
      <c r="J7" s="58">
        <v>2004</v>
      </c>
      <c r="K7" s="58">
        <v>60</v>
      </c>
      <c r="L7" s="58">
        <v>582</v>
      </c>
      <c r="M7" s="58">
        <v>1100</v>
      </c>
      <c r="N7" s="58">
        <v>2006</v>
      </c>
      <c r="O7" s="58">
        <v>582</v>
      </c>
      <c r="P7" s="58">
        <v>52.91</v>
      </c>
      <c r="Q7" s="58">
        <v>37</v>
      </c>
      <c r="R7" s="58">
        <v>50</v>
      </c>
      <c r="S7" s="58">
        <v>74</v>
      </c>
      <c r="T7" s="58">
        <v>10</v>
      </c>
      <c r="U7" s="58">
        <v>26.45</v>
      </c>
      <c r="V7" s="58">
        <v>29.6</v>
      </c>
      <c r="W7" s="58"/>
      <c r="X7" s="58">
        <v>62.05</v>
      </c>
      <c r="Y7" s="58"/>
      <c r="Z7" s="58" t="s">
        <v>214</v>
      </c>
    </row>
    <row r="9" spans="1:59" s="91" customFormat="1" ht="20.25" customHeight="1" x14ac:dyDescent="0.25">
      <c r="B9" s="91" t="s">
        <v>231</v>
      </c>
    </row>
  </sheetData>
  <mergeCells count="1">
    <mergeCell ref="A2:Y3"/>
  </mergeCells>
  <printOptions horizontalCentered="1"/>
  <pageMargins left="0.2" right="0.2" top="1" bottom="1" header="0.3" footer="0.3"/>
  <pageSetup paperSize="258"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4"/>
  <sheetViews>
    <sheetView view="pageBreakPreview" zoomScale="60" zoomScaleNormal="80" workbookViewId="0">
      <selection activeCell="A10" sqref="A10"/>
    </sheetView>
  </sheetViews>
  <sheetFormatPr defaultRowHeight="15" x14ac:dyDescent="0.25"/>
  <cols>
    <col min="1" max="1" width="3.28515625" bestFit="1" customWidth="1"/>
    <col min="2" max="2" width="5.5703125" bestFit="1" customWidth="1"/>
    <col min="3" max="3" width="23.140625" customWidth="1"/>
    <col min="4" max="4" width="20.28515625" bestFit="1" customWidth="1"/>
    <col min="5" max="5" width="4.42578125" customWidth="1"/>
    <col min="6" max="6" width="11.7109375" bestFit="1" customWidth="1"/>
    <col min="7" max="7" width="13.5703125" customWidth="1"/>
    <col min="8" max="8" width="5" bestFit="1" customWidth="1"/>
    <col min="9" max="10" width="6.28515625" bestFit="1" customWidth="1"/>
    <col min="11" max="11" width="7.28515625" bestFit="1" customWidth="1"/>
    <col min="12" max="12" width="5" bestFit="1" customWidth="1"/>
    <col min="13" max="14" width="6.28515625" bestFit="1" customWidth="1"/>
    <col min="15" max="15" width="5.85546875" bestFit="1" customWidth="1"/>
    <col min="16" max="16" width="6.7109375" customWidth="1"/>
    <col min="17" max="18" width="5.85546875" bestFit="1" customWidth="1"/>
    <col min="19" max="19" width="7" bestFit="1" customWidth="1"/>
    <col min="20" max="20" width="5.42578125" bestFit="1" customWidth="1"/>
    <col min="21" max="21" width="7" bestFit="1" customWidth="1"/>
    <col min="22" max="22" width="6.42578125" customWidth="1"/>
    <col min="23" max="23" width="0" hidden="1" customWidth="1"/>
    <col min="24" max="24" width="6.7109375" bestFit="1" customWidth="1"/>
    <col min="25" max="25" width="5.85546875" hidden="1" customWidth="1"/>
    <col min="26" max="26" width="24.42578125" customWidth="1"/>
  </cols>
  <sheetData>
    <row r="2" spans="1:59" x14ac:dyDescent="0.25">
      <c r="A2" s="166" t="s">
        <v>213</v>
      </c>
      <c r="B2" s="166"/>
      <c r="C2" s="166"/>
      <c r="D2" s="166"/>
      <c r="E2" s="166"/>
      <c r="F2" s="166"/>
      <c r="G2" s="166"/>
      <c r="H2" s="166"/>
      <c r="I2" s="166"/>
      <c r="J2" s="166"/>
      <c r="K2" s="166"/>
      <c r="L2" s="166"/>
      <c r="M2" s="166"/>
      <c r="N2" s="166"/>
      <c r="O2" s="166"/>
      <c r="P2" s="166"/>
      <c r="Q2" s="166"/>
      <c r="R2" s="166"/>
      <c r="S2" s="166"/>
      <c r="T2" s="166"/>
      <c r="U2" s="166"/>
      <c r="V2" s="166"/>
      <c r="W2" s="166"/>
      <c r="X2" s="166"/>
      <c r="Y2" s="166"/>
    </row>
    <row r="3" spans="1:59" x14ac:dyDescent="0.25">
      <c r="A3" s="167"/>
      <c r="B3" s="167"/>
      <c r="C3" s="167"/>
      <c r="D3" s="167"/>
      <c r="E3" s="167"/>
      <c r="F3" s="167"/>
      <c r="G3" s="167"/>
      <c r="H3" s="167"/>
      <c r="I3" s="167"/>
      <c r="J3" s="167"/>
      <c r="K3" s="167"/>
      <c r="L3" s="167"/>
      <c r="M3" s="167"/>
      <c r="N3" s="167"/>
      <c r="O3" s="167"/>
      <c r="P3" s="167"/>
      <c r="Q3" s="167"/>
      <c r="R3" s="167"/>
      <c r="S3" s="167"/>
      <c r="T3" s="167"/>
      <c r="U3" s="167"/>
      <c r="V3" s="167"/>
      <c r="W3" s="167"/>
      <c r="X3" s="167"/>
      <c r="Y3" s="167"/>
    </row>
    <row r="4" spans="1:59" s="1" customFormat="1" ht="102.75" customHeight="1" x14ac:dyDescent="0.2">
      <c r="A4" s="70" t="s">
        <v>207</v>
      </c>
      <c r="B4" s="71" t="s">
        <v>205</v>
      </c>
      <c r="C4" s="72" t="s">
        <v>2</v>
      </c>
      <c r="D4" s="73" t="s">
        <v>3</v>
      </c>
      <c r="E4" s="72" t="s">
        <v>4</v>
      </c>
      <c r="F4" s="72" t="s">
        <v>5</v>
      </c>
      <c r="G4" s="72" t="s">
        <v>6</v>
      </c>
      <c r="H4" s="74" t="s">
        <v>7</v>
      </c>
      <c r="I4" s="74" t="s">
        <v>8</v>
      </c>
      <c r="J4" s="74" t="s">
        <v>9</v>
      </c>
      <c r="K4" s="74" t="s">
        <v>10</v>
      </c>
      <c r="L4" s="74" t="s">
        <v>11</v>
      </c>
      <c r="M4" s="74" t="s">
        <v>12</v>
      </c>
      <c r="N4" s="74" t="s">
        <v>9</v>
      </c>
      <c r="O4" s="75" t="s">
        <v>13</v>
      </c>
      <c r="P4" s="74" t="s">
        <v>14</v>
      </c>
      <c r="Q4" s="74" t="s">
        <v>15</v>
      </c>
      <c r="R4" s="74" t="s">
        <v>16</v>
      </c>
      <c r="S4" s="74" t="s">
        <v>17</v>
      </c>
      <c r="T4" s="74" t="s">
        <v>18</v>
      </c>
      <c r="U4" s="74" t="s">
        <v>19</v>
      </c>
      <c r="V4" s="74" t="s">
        <v>20</v>
      </c>
      <c r="W4" s="74" t="s">
        <v>21</v>
      </c>
      <c r="X4" s="74" t="s">
        <v>22</v>
      </c>
      <c r="Y4" s="75" t="s">
        <v>23</v>
      </c>
      <c r="Z4" s="70" t="s">
        <v>212</v>
      </c>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row>
    <row r="5" spans="1:59" ht="69" customHeight="1" x14ac:dyDescent="0.25">
      <c r="A5" s="22">
        <v>1</v>
      </c>
      <c r="B5" s="22">
        <v>665</v>
      </c>
      <c r="C5" s="33" t="s">
        <v>115</v>
      </c>
      <c r="D5" s="23" t="s">
        <v>116</v>
      </c>
      <c r="E5" s="23" t="s">
        <v>26</v>
      </c>
      <c r="F5" s="24">
        <v>30379</v>
      </c>
      <c r="G5" s="23" t="s">
        <v>76</v>
      </c>
      <c r="H5" s="25">
        <v>639</v>
      </c>
      <c r="I5" s="26">
        <v>850</v>
      </c>
      <c r="J5" s="26">
        <v>1999</v>
      </c>
      <c r="K5" s="27">
        <f t="shared" ref="K5:K10" si="0">(H5/I5)*100</f>
        <v>75.17647058823529</v>
      </c>
      <c r="L5" s="25">
        <v>654</v>
      </c>
      <c r="M5" s="26">
        <v>1100</v>
      </c>
      <c r="N5" s="26">
        <v>2001</v>
      </c>
      <c r="O5" s="28">
        <f>IF(Y5="MI",L5-10,L5)</f>
        <v>654</v>
      </c>
      <c r="P5" s="29">
        <f t="shared" ref="P5:P10" si="1">(O5/M5)*100</f>
        <v>59.45454545454546</v>
      </c>
      <c r="Q5" s="30">
        <v>41</v>
      </c>
      <c r="R5" s="30">
        <v>50</v>
      </c>
      <c r="S5" s="27">
        <f t="shared" ref="S5:S10" si="2">(Q5/R5)*100</f>
        <v>82</v>
      </c>
      <c r="T5" s="27">
        <f t="shared" ref="T5:T10" si="3">(K5*0.1)</f>
        <v>7.5176470588235293</v>
      </c>
      <c r="U5" s="27">
        <f t="shared" ref="U5:U10" si="4">(P5*0.5)</f>
        <v>29.72727272727273</v>
      </c>
      <c r="V5" s="26">
        <f t="shared" ref="V5:V10" si="5">Q5*40/R5</f>
        <v>32.799999999999997</v>
      </c>
      <c r="W5" s="26">
        <v>0</v>
      </c>
      <c r="X5" s="87">
        <f t="shared" ref="X5:X10" si="6">SUM(T5+U5+V5)</f>
        <v>70.044919786096258</v>
      </c>
      <c r="Y5" s="30">
        <v>0</v>
      </c>
      <c r="Z5" s="93" t="s">
        <v>224</v>
      </c>
    </row>
    <row r="6" spans="1:59" ht="56.25" customHeight="1" x14ac:dyDescent="0.25">
      <c r="A6" s="22">
        <v>2</v>
      </c>
      <c r="B6" s="22">
        <v>642</v>
      </c>
      <c r="C6" s="33" t="s">
        <v>113</v>
      </c>
      <c r="D6" s="23" t="s">
        <v>114</v>
      </c>
      <c r="E6" s="23" t="s">
        <v>26</v>
      </c>
      <c r="F6" s="24">
        <v>32253</v>
      </c>
      <c r="G6" s="23" t="s">
        <v>92</v>
      </c>
      <c r="H6" s="25">
        <v>704</v>
      </c>
      <c r="I6" s="26">
        <v>1050</v>
      </c>
      <c r="J6" s="26">
        <v>2007</v>
      </c>
      <c r="K6" s="27">
        <f t="shared" si="0"/>
        <v>67.047619047619051</v>
      </c>
      <c r="L6" s="25">
        <v>782</v>
      </c>
      <c r="M6" s="26">
        <v>1100</v>
      </c>
      <c r="N6" s="26">
        <v>2009</v>
      </c>
      <c r="O6" s="28">
        <f>IF(Y6="MI",L6-10,L6)</f>
        <v>782</v>
      </c>
      <c r="P6" s="29">
        <f t="shared" si="1"/>
        <v>71.090909090909093</v>
      </c>
      <c r="Q6" s="30">
        <v>33</v>
      </c>
      <c r="R6" s="30">
        <v>50</v>
      </c>
      <c r="S6" s="27">
        <f t="shared" si="2"/>
        <v>66</v>
      </c>
      <c r="T6" s="27">
        <f t="shared" si="3"/>
        <v>6.7047619047619058</v>
      </c>
      <c r="U6" s="27">
        <f t="shared" si="4"/>
        <v>35.545454545454547</v>
      </c>
      <c r="V6" s="26">
        <f t="shared" si="5"/>
        <v>26.4</v>
      </c>
      <c r="W6" s="26">
        <v>0</v>
      </c>
      <c r="X6" s="87">
        <f t="shared" si="6"/>
        <v>68.650216450216448</v>
      </c>
      <c r="Y6" s="30">
        <v>0</v>
      </c>
      <c r="Z6" s="93" t="s">
        <v>224</v>
      </c>
    </row>
    <row r="7" spans="1:59" ht="57.75" customHeight="1" x14ac:dyDescent="0.25">
      <c r="A7" s="22">
        <v>3</v>
      </c>
      <c r="B7" s="22">
        <v>633</v>
      </c>
      <c r="C7" s="33" t="s">
        <v>111</v>
      </c>
      <c r="D7" s="23" t="s">
        <v>112</v>
      </c>
      <c r="E7" s="23" t="s">
        <v>26</v>
      </c>
      <c r="F7" s="24">
        <v>32248</v>
      </c>
      <c r="G7" s="23" t="s">
        <v>76</v>
      </c>
      <c r="H7" s="25">
        <v>571</v>
      </c>
      <c r="I7" s="26">
        <v>850</v>
      </c>
      <c r="J7" s="26">
        <v>2004</v>
      </c>
      <c r="K7" s="27">
        <f t="shared" si="0"/>
        <v>67.17647058823529</v>
      </c>
      <c r="L7" s="25">
        <v>596</v>
      </c>
      <c r="M7" s="26">
        <v>1100</v>
      </c>
      <c r="N7" s="26">
        <v>2007</v>
      </c>
      <c r="O7" s="28">
        <f>IF(Y7="MI",L7-10,L7)</f>
        <v>596</v>
      </c>
      <c r="P7" s="29">
        <f t="shared" si="1"/>
        <v>54.181818181818187</v>
      </c>
      <c r="Q7" s="30">
        <v>36</v>
      </c>
      <c r="R7" s="30">
        <v>50</v>
      </c>
      <c r="S7" s="27">
        <f t="shared" si="2"/>
        <v>72</v>
      </c>
      <c r="T7" s="27">
        <f t="shared" si="3"/>
        <v>6.7176470588235295</v>
      </c>
      <c r="U7" s="27">
        <f t="shared" si="4"/>
        <v>27.090909090909093</v>
      </c>
      <c r="V7" s="26">
        <f t="shared" si="5"/>
        <v>28.8</v>
      </c>
      <c r="W7" s="26">
        <v>0</v>
      </c>
      <c r="X7" s="87">
        <f t="shared" si="6"/>
        <v>62.608556149732621</v>
      </c>
      <c r="Y7" s="30">
        <v>0</v>
      </c>
      <c r="Z7" s="93" t="s">
        <v>215</v>
      </c>
    </row>
    <row r="8" spans="1:59" ht="59.25" customHeight="1" x14ac:dyDescent="0.25">
      <c r="A8" s="22">
        <v>4</v>
      </c>
      <c r="B8" s="22">
        <v>612</v>
      </c>
      <c r="C8" s="33" t="s">
        <v>104</v>
      </c>
      <c r="D8" s="23" t="s">
        <v>105</v>
      </c>
      <c r="E8" s="23" t="s">
        <v>26</v>
      </c>
      <c r="F8" s="24">
        <v>29235</v>
      </c>
      <c r="G8" s="23" t="s">
        <v>52</v>
      </c>
      <c r="H8" s="25">
        <v>584</v>
      </c>
      <c r="I8" s="26">
        <v>850</v>
      </c>
      <c r="J8" s="26">
        <v>1995</v>
      </c>
      <c r="K8" s="27">
        <f t="shared" si="0"/>
        <v>68.705882352941174</v>
      </c>
      <c r="L8" s="25">
        <v>580</v>
      </c>
      <c r="M8" s="26">
        <v>1100</v>
      </c>
      <c r="N8" s="26">
        <v>1998</v>
      </c>
      <c r="O8" s="28">
        <v>569</v>
      </c>
      <c r="P8" s="29">
        <f t="shared" si="1"/>
        <v>51.72727272727272</v>
      </c>
      <c r="Q8" s="30">
        <v>37</v>
      </c>
      <c r="R8" s="30">
        <v>50</v>
      </c>
      <c r="S8" s="27">
        <f t="shared" si="2"/>
        <v>74</v>
      </c>
      <c r="T8" s="27">
        <f t="shared" si="3"/>
        <v>6.8705882352941181</v>
      </c>
      <c r="U8" s="27">
        <f t="shared" si="4"/>
        <v>25.86363636363636</v>
      </c>
      <c r="V8" s="26">
        <f t="shared" si="5"/>
        <v>29.6</v>
      </c>
      <c r="W8" s="26">
        <v>0</v>
      </c>
      <c r="X8" s="87">
        <f t="shared" si="6"/>
        <v>62.334224598930483</v>
      </c>
      <c r="Y8" s="30">
        <v>0</v>
      </c>
      <c r="Z8" s="93" t="s">
        <v>215</v>
      </c>
    </row>
    <row r="9" spans="1:59" ht="57.75" customHeight="1" x14ac:dyDescent="0.25">
      <c r="A9" s="22">
        <v>5</v>
      </c>
      <c r="B9" s="22">
        <v>641</v>
      </c>
      <c r="C9" s="33" t="s">
        <v>93</v>
      </c>
      <c r="D9" s="23" t="s">
        <v>94</v>
      </c>
      <c r="E9" s="23" t="s">
        <v>26</v>
      </c>
      <c r="F9" s="24">
        <v>31055</v>
      </c>
      <c r="G9" s="23" t="s">
        <v>58</v>
      </c>
      <c r="H9" s="25">
        <v>601</v>
      </c>
      <c r="I9" s="26">
        <v>850</v>
      </c>
      <c r="J9" s="26">
        <v>2001</v>
      </c>
      <c r="K9" s="27">
        <f t="shared" si="0"/>
        <v>70.705882352941174</v>
      </c>
      <c r="L9" s="25">
        <v>608</v>
      </c>
      <c r="M9" s="26">
        <v>1100</v>
      </c>
      <c r="N9" s="26">
        <v>2005</v>
      </c>
      <c r="O9" s="28">
        <f>IF(Y9="MI",L9-10,L9)</f>
        <v>608</v>
      </c>
      <c r="P9" s="29">
        <f t="shared" si="1"/>
        <v>55.272727272727273</v>
      </c>
      <c r="Q9" s="30">
        <v>31</v>
      </c>
      <c r="R9" s="30">
        <v>50</v>
      </c>
      <c r="S9" s="27">
        <f t="shared" si="2"/>
        <v>62</v>
      </c>
      <c r="T9" s="27">
        <f t="shared" si="3"/>
        <v>7.0705882352941174</v>
      </c>
      <c r="U9" s="27">
        <f t="shared" si="4"/>
        <v>27.636363636363637</v>
      </c>
      <c r="V9" s="26">
        <f t="shared" si="5"/>
        <v>24.8</v>
      </c>
      <c r="W9" s="26">
        <v>0</v>
      </c>
      <c r="X9" s="87">
        <f t="shared" si="6"/>
        <v>59.506951871657748</v>
      </c>
      <c r="Y9" s="30">
        <v>0</v>
      </c>
      <c r="Z9" s="93" t="s">
        <v>215</v>
      </c>
    </row>
    <row r="10" spans="1:59" ht="57.75" customHeight="1" x14ac:dyDescent="0.25">
      <c r="A10" s="22">
        <v>6</v>
      </c>
      <c r="B10" s="22">
        <v>606</v>
      </c>
      <c r="C10" s="33" t="s">
        <v>100</v>
      </c>
      <c r="D10" s="23" t="s">
        <v>101</v>
      </c>
      <c r="E10" s="23" t="s">
        <v>26</v>
      </c>
      <c r="F10" s="24">
        <v>30835</v>
      </c>
      <c r="G10" s="23" t="s">
        <v>102</v>
      </c>
      <c r="H10" s="25">
        <v>573</v>
      </c>
      <c r="I10" s="26">
        <v>850</v>
      </c>
      <c r="J10" s="26">
        <v>2000</v>
      </c>
      <c r="K10" s="27">
        <f t="shared" si="0"/>
        <v>67.411764705882348</v>
      </c>
      <c r="L10" s="25">
        <v>569</v>
      </c>
      <c r="M10" s="26">
        <v>1100</v>
      </c>
      <c r="N10" s="26">
        <v>2003</v>
      </c>
      <c r="O10" s="28">
        <f>IF(Y10="MI",L10-10,L10)</f>
        <v>569</v>
      </c>
      <c r="P10" s="29">
        <f t="shared" si="1"/>
        <v>51.72727272727272</v>
      </c>
      <c r="Q10" s="30">
        <v>33</v>
      </c>
      <c r="R10" s="30">
        <v>50</v>
      </c>
      <c r="S10" s="27">
        <f t="shared" si="2"/>
        <v>66</v>
      </c>
      <c r="T10" s="27">
        <f t="shared" si="3"/>
        <v>6.7411764705882353</v>
      </c>
      <c r="U10" s="27">
        <f t="shared" si="4"/>
        <v>25.86363636363636</v>
      </c>
      <c r="V10" s="26">
        <f t="shared" si="5"/>
        <v>26.4</v>
      </c>
      <c r="W10" s="26">
        <v>0</v>
      </c>
      <c r="X10" s="87">
        <f t="shared" si="6"/>
        <v>59.004812834224595</v>
      </c>
      <c r="Y10" s="30">
        <v>0</v>
      </c>
      <c r="Z10" s="93" t="s">
        <v>215</v>
      </c>
    </row>
    <row r="11" spans="1:59" x14ac:dyDescent="0.25">
      <c r="P11" s="56"/>
    </row>
    <row r="14" spans="1:59" s="89" customFormat="1" x14ac:dyDescent="0.25">
      <c r="B14" s="89" t="s">
        <v>234</v>
      </c>
    </row>
  </sheetData>
  <mergeCells count="1">
    <mergeCell ref="A2:Y3"/>
  </mergeCells>
  <printOptions horizontalCentered="1"/>
  <pageMargins left="0.2" right="0.2" top="1" bottom="1" header="0.3" footer="0.3"/>
  <pageSetup paperSize="258" scale="6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
  <sheetViews>
    <sheetView view="pageBreakPreview" zoomScale="85" zoomScaleNormal="80" zoomScaleSheetLayoutView="85" workbookViewId="0">
      <selection activeCell="A9" sqref="A9"/>
    </sheetView>
  </sheetViews>
  <sheetFormatPr defaultRowHeight="15" x14ac:dyDescent="0.25"/>
  <cols>
    <col min="1" max="1" width="3.28515625" style="54" bestFit="1" customWidth="1"/>
    <col min="2" max="2" width="5.5703125" style="54" bestFit="1" customWidth="1"/>
    <col min="3" max="3" width="22.42578125" style="54" bestFit="1" customWidth="1"/>
    <col min="4" max="4" width="20.28515625" style="54" bestFit="1" customWidth="1"/>
    <col min="5" max="5" width="4.42578125" style="54" customWidth="1"/>
    <col min="6" max="6" width="13" style="54" bestFit="1" customWidth="1"/>
    <col min="7" max="7" width="11.7109375" style="54" customWidth="1"/>
    <col min="8" max="8" width="5" style="54" bestFit="1" customWidth="1"/>
    <col min="9" max="10" width="6.28515625" style="54" bestFit="1" customWidth="1"/>
    <col min="11" max="11" width="7.28515625" style="54" bestFit="1" customWidth="1"/>
    <col min="12" max="12" width="5" style="54" bestFit="1" customWidth="1"/>
    <col min="13" max="14" width="6.28515625" style="54" bestFit="1" customWidth="1"/>
    <col min="15" max="15" width="5.85546875" style="54" bestFit="1" customWidth="1"/>
    <col min="16" max="16" width="6.7109375" style="54" bestFit="1" customWidth="1"/>
    <col min="17" max="18" width="5.85546875" style="54" bestFit="1" customWidth="1"/>
    <col min="19" max="19" width="7" style="54" bestFit="1" customWidth="1"/>
    <col min="20" max="20" width="5.42578125" style="54" bestFit="1" customWidth="1"/>
    <col min="21" max="21" width="8.140625" style="54" bestFit="1" customWidth="1"/>
    <col min="22" max="22" width="5.85546875" style="54" customWidth="1"/>
    <col min="23" max="23" width="0" style="54" hidden="1" customWidth="1"/>
    <col min="24" max="24" width="6.7109375" style="54" bestFit="1" customWidth="1"/>
    <col min="25" max="25" width="5.85546875" style="54" hidden="1" customWidth="1"/>
    <col min="26" max="26" width="18" style="54" customWidth="1"/>
    <col min="27" max="16384" width="9.140625" style="54"/>
  </cols>
  <sheetData>
    <row r="1" spans="1:59" ht="15.75" thickBot="1" x14ac:dyDescent="0.3"/>
    <row r="2" spans="1:59" ht="15" customHeight="1" x14ac:dyDescent="0.25">
      <c r="A2" s="148" t="s">
        <v>210</v>
      </c>
      <c r="B2" s="149"/>
      <c r="C2" s="149"/>
      <c r="D2" s="149"/>
      <c r="E2" s="149"/>
      <c r="F2" s="149"/>
      <c r="G2" s="149"/>
      <c r="H2" s="149"/>
      <c r="I2" s="149"/>
      <c r="J2" s="149"/>
      <c r="K2" s="149"/>
      <c r="L2" s="149"/>
      <c r="M2" s="149"/>
      <c r="N2" s="149"/>
      <c r="O2" s="149"/>
      <c r="P2" s="149"/>
      <c r="Q2" s="149"/>
      <c r="R2" s="149"/>
      <c r="S2" s="149"/>
      <c r="T2" s="149"/>
      <c r="U2" s="149"/>
      <c r="V2" s="149"/>
      <c r="W2" s="149"/>
      <c r="X2" s="149"/>
      <c r="Y2" s="149"/>
      <c r="Z2" s="150"/>
    </row>
    <row r="3" spans="1:59" ht="31.5" customHeight="1" thickBot="1" x14ac:dyDescent="0.3">
      <c r="A3" s="153"/>
      <c r="B3" s="154"/>
      <c r="C3" s="154"/>
      <c r="D3" s="154"/>
      <c r="E3" s="154"/>
      <c r="F3" s="154"/>
      <c r="G3" s="154"/>
      <c r="H3" s="154"/>
      <c r="I3" s="154"/>
      <c r="J3" s="154"/>
      <c r="K3" s="154"/>
      <c r="L3" s="154"/>
      <c r="M3" s="154"/>
      <c r="N3" s="154"/>
      <c r="O3" s="154"/>
      <c r="P3" s="154"/>
      <c r="Q3" s="154"/>
      <c r="R3" s="154"/>
      <c r="S3" s="154"/>
      <c r="T3" s="154"/>
      <c r="U3" s="154"/>
      <c r="V3" s="154"/>
      <c r="W3" s="154"/>
      <c r="X3" s="154"/>
      <c r="Y3" s="154"/>
      <c r="Z3" s="155"/>
    </row>
    <row r="4" spans="1:59" s="1" customFormat="1" ht="83.25" customHeight="1" x14ac:dyDescent="0.2">
      <c r="A4" s="95" t="s">
        <v>207</v>
      </c>
      <c r="B4" s="71" t="s">
        <v>205</v>
      </c>
      <c r="C4" s="72" t="s">
        <v>2</v>
      </c>
      <c r="D4" s="73" t="s">
        <v>3</v>
      </c>
      <c r="E4" s="72" t="s">
        <v>4</v>
      </c>
      <c r="F4" s="72" t="s">
        <v>5</v>
      </c>
      <c r="G4" s="72" t="s">
        <v>6</v>
      </c>
      <c r="H4" s="74" t="s">
        <v>7</v>
      </c>
      <c r="I4" s="74" t="s">
        <v>8</v>
      </c>
      <c r="J4" s="74" t="s">
        <v>9</v>
      </c>
      <c r="K4" s="74" t="s">
        <v>10</v>
      </c>
      <c r="L4" s="74" t="s">
        <v>11</v>
      </c>
      <c r="M4" s="74" t="s">
        <v>12</v>
      </c>
      <c r="N4" s="74" t="s">
        <v>9</v>
      </c>
      <c r="O4" s="75" t="s">
        <v>13</v>
      </c>
      <c r="P4" s="74" t="s">
        <v>14</v>
      </c>
      <c r="Q4" s="74" t="s">
        <v>15</v>
      </c>
      <c r="R4" s="74" t="s">
        <v>16</v>
      </c>
      <c r="S4" s="74" t="s">
        <v>17</v>
      </c>
      <c r="T4" s="74" t="s">
        <v>18</v>
      </c>
      <c r="U4" s="74" t="s">
        <v>19</v>
      </c>
      <c r="V4" s="74" t="s">
        <v>20</v>
      </c>
      <c r="W4" s="74" t="s">
        <v>21</v>
      </c>
      <c r="X4" s="74" t="s">
        <v>22</v>
      </c>
      <c r="Y4" s="75" t="s">
        <v>23</v>
      </c>
      <c r="Z4" s="95" t="s">
        <v>212</v>
      </c>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row>
    <row r="5" spans="1:59" x14ac:dyDescent="0.25">
      <c r="A5" s="58"/>
      <c r="B5" s="58"/>
      <c r="C5" s="58"/>
      <c r="D5" s="58"/>
      <c r="E5" s="58"/>
      <c r="F5" s="58"/>
      <c r="G5" s="58"/>
      <c r="H5" s="58"/>
      <c r="I5" s="58"/>
      <c r="J5" s="58"/>
      <c r="K5" s="58"/>
      <c r="L5" s="58"/>
      <c r="M5" s="58"/>
      <c r="N5" s="58"/>
      <c r="O5" s="58"/>
      <c r="P5" s="58"/>
      <c r="Q5" s="58"/>
      <c r="R5" s="58"/>
      <c r="S5" s="58"/>
      <c r="T5" s="58"/>
      <c r="U5" s="58"/>
      <c r="V5" s="58"/>
      <c r="W5" s="58"/>
      <c r="X5" s="58"/>
      <c r="Y5" s="58"/>
      <c r="Z5" s="88"/>
    </row>
    <row r="6" spans="1:59" ht="63" customHeight="1" x14ac:dyDescent="0.25">
      <c r="A6" s="22">
        <v>1</v>
      </c>
      <c r="B6" s="22">
        <v>631</v>
      </c>
      <c r="C6" s="33" t="s">
        <v>172</v>
      </c>
      <c r="D6" s="33" t="s">
        <v>173</v>
      </c>
      <c r="E6" s="33" t="s">
        <v>26</v>
      </c>
      <c r="F6" s="51">
        <v>34824</v>
      </c>
      <c r="G6" s="33" t="s">
        <v>110</v>
      </c>
      <c r="H6" s="52">
        <v>565</v>
      </c>
      <c r="I6" s="26">
        <v>1050</v>
      </c>
      <c r="J6" s="26">
        <v>2011</v>
      </c>
      <c r="K6" s="27">
        <f t="shared" ref="K6:K9" si="0">(H6/I6)*100</f>
        <v>53.80952380952381</v>
      </c>
      <c r="L6" s="52">
        <v>633</v>
      </c>
      <c r="M6" s="26">
        <v>1100</v>
      </c>
      <c r="N6" s="26">
        <v>2013</v>
      </c>
      <c r="O6" s="53">
        <f t="shared" ref="O6:O9" si="1">IF(Y6="MI",L6-10,L6)</f>
        <v>633</v>
      </c>
      <c r="P6" s="29">
        <f t="shared" ref="P6:P9" si="2">(O6/M6)*100</f>
        <v>57.545454545454547</v>
      </c>
      <c r="Q6" s="22">
        <v>46</v>
      </c>
      <c r="R6" s="22">
        <v>50</v>
      </c>
      <c r="S6" s="27">
        <f t="shared" ref="S6:S9" si="3">(Q6/R6)*100</f>
        <v>92</v>
      </c>
      <c r="T6" s="27">
        <f t="shared" ref="T6:T9" si="4">(K6*0.1)</f>
        <v>5.3809523809523814</v>
      </c>
      <c r="U6" s="27">
        <f t="shared" ref="U6:U9" si="5">(P6*0.5)</f>
        <v>28.772727272727273</v>
      </c>
      <c r="V6" s="26">
        <f t="shared" ref="V6:V9" si="6">Q6*40/R6</f>
        <v>36.799999999999997</v>
      </c>
      <c r="W6" s="26"/>
      <c r="X6" s="87">
        <f>SUM(T6+U6+V6)</f>
        <v>70.953679653679643</v>
      </c>
      <c r="Y6" s="22">
        <v>0</v>
      </c>
      <c r="Z6" s="59" t="s">
        <v>224</v>
      </c>
    </row>
    <row r="7" spans="1:59" ht="60.75" customHeight="1" x14ac:dyDescent="0.25">
      <c r="A7" s="22">
        <v>2</v>
      </c>
      <c r="B7" s="22">
        <v>610</v>
      </c>
      <c r="C7" s="33" t="s">
        <v>189</v>
      </c>
      <c r="D7" s="33" t="s">
        <v>190</v>
      </c>
      <c r="E7" s="33" t="s">
        <v>26</v>
      </c>
      <c r="F7" s="51">
        <v>35064</v>
      </c>
      <c r="G7" s="33" t="s">
        <v>127</v>
      </c>
      <c r="H7" s="52">
        <v>730</v>
      </c>
      <c r="I7" s="26">
        <v>1050</v>
      </c>
      <c r="J7" s="26">
        <v>2012</v>
      </c>
      <c r="K7" s="27">
        <f t="shared" si="0"/>
        <v>69.523809523809518</v>
      </c>
      <c r="L7" s="52">
        <v>586</v>
      </c>
      <c r="M7" s="26">
        <v>1100</v>
      </c>
      <c r="N7" s="26">
        <v>2014</v>
      </c>
      <c r="O7" s="53">
        <f t="shared" si="1"/>
        <v>586</v>
      </c>
      <c r="P7" s="29">
        <f t="shared" si="2"/>
        <v>53.272727272727273</v>
      </c>
      <c r="Q7" s="22">
        <v>43</v>
      </c>
      <c r="R7" s="22">
        <v>50</v>
      </c>
      <c r="S7" s="27">
        <f t="shared" si="3"/>
        <v>86</v>
      </c>
      <c r="T7" s="27">
        <f t="shared" si="4"/>
        <v>6.9523809523809526</v>
      </c>
      <c r="U7" s="27">
        <f t="shared" si="5"/>
        <v>26.636363636363637</v>
      </c>
      <c r="V7" s="26">
        <f t="shared" si="6"/>
        <v>34.4</v>
      </c>
      <c r="W7" s="26"/>
      <c r="X7" s="87">
        <f>SUM(T7+U7+V7)</f>
        <v>67.988744588744595</v>
      </c>
      <c r="Y7" s="22">
        <v>0</v>
      </c>
      <c r="Z7" s="59" t="s">
        <v>224</v>
      </c>
    </row>
    <row r="8" spans="1:59" ht="59.25" customHeight="1" x14ac:dyDescent="0.25">
      <c r="A8" s="22">
        <v>3</v>
      </c>
      <c r="B8" s="22">
        <v>616</v>
      </c>
      <c r="C8" s="33" t="s">
        <v>185</v>
      </c>
      <c r="D8" s="33" t="s">
        <v>186</v>
      </c>
      <c r="E8" s="33" t="s">
        <v>28</v>
      </c>
      <c r="F8" s="51">
        <v>33994</v>
      </c>
      <c r="G8" s="33" t="s">
        <v>73</v>
      </c>
      <c r="H8" s="52">
        <v>580</v>
      </c>
      <c r="I8" s="26">
        <v>900</v>
      </c>
      <c r="J8" s="26">
        <v>2008</v>
      </c>
      <c r="K8" s="27">
        <f t="shared" si="0"/>
        <v>64.444444444444443</v>
      </c>
      <c r="L8" s="52">
        <v>595</v>
      </c>
      <c r="M8" s="26">
        <v>1100</v>
      </c>
      <c r="N8" s="26">
        <v>2011</v>
      </c>
      <c r="O8" s="53">
        <f t="shared" si="1"/>
        <v>595</v>
      </c>
      <c r="P8" s="29">
        <f t="shared" si="2"/>
        <v>54.090909090909086</v>
      </c>
      <c r="Q8" s="22">
        <v>30</v>
      </c>
      <c r="R8" s="22">
        <v>50</v>
      </c>
      <c r="S8" s="27">
        <f t="shared" si="3"/>
        <v>60</v>
      </c>
      <c r="T8" s="27">
        <f t="shared" si="4"/>
        <v>6.4444444444444446</v>
      </c>
      <c r="U8" s="27">
        <f t="shared" si="5"/>
        <v>27.045454545454543</v>
      </c>
      <c r="V8" s="26">
        <f t="shared" si="6"/>
        <v>24</v>
      </c>
      <c r="W8" s="26"/>
      <c r="X8" s="87">
        <f t="shared" ref="X8:X9" si="7">SUM(T8+U8+V8)</f>
        <v>57.48989898989899</v>
      </c>
      <c r="Y8" s="22">
        <v>0</v>
      </c>
      <c r="Z8" s="59" t="s">
        <v>215</v>
      </c>
    </row>
    <row r="9" spans="1:59" ht="59.25" customHeight="1" x14ac:dyDescent="0.25">
      <c r="A9" s="22">
        <v>4</v>
      </c>
      <c r="B9" s="22">
        <v>625</v>
      </c>
      <c r="C9" s="33" t="s">
        <v>178</v>
      </c>
      <c r="D9" s="33" t="s">
        <v>179</v>
      </c>
      <c r="E9" s="33" t="s">
        <v>26</v>
      </c>
      <c r="F9" s="51">
        <v>32397</v>
      </c>
      <c r="G9" s="33" t="s">
        <v>92</v>
      </c>
      <c r="H9" s="52">
        <v>488</v>
      </c>
      <c r="I9" s="26">
        <v>1050</v>
      </c>
      <c r="J9" s="26">
        <v>2005</v>
      </c>
      <c r="K9" s="27">
        <f t="shared" si="0"/>
        <v>46.476190476190474</v>
      </c>
      <c r="L9" s="52">
        <v>571</v>
      </c>
      <c r="M9" s="26">
        <v>1100</v>
      </c>
      <c r="N9" s="26">
        <v>2011</v>
      </c>
      <c r="O9" s="53">
        <f t="shared" si="1"/>
        <v>571</v>
      </c>
      <c r="P9" s="29">
        <f t="shared" si="2"/>
        <v>51.909090909090907</v>
      </c>
      <c r="Q9" s="22">
        <v>24</v>
      </c>
      <c r="R9" s="22">
        <v>50</v>
      </c>
      <c r="S9" s="27">
        <f t="shared" si="3"/>
        <v>48</v>
      </c>
      <c r="T9" s="27">
        <f t="shared" si="4"/>
        <v>4.647619047619048</v>
      </c>
      <c r="U9" s="27">
        <f t="shared" si="5"/>
        <v>25.954545454545453</v>
      </c>
      <c r="V9" s="26">
        <f t="shared" si="6"/>
        <v>19.2</v>
      </c>
      <c r="W9" s="26"/>
      <c r="X9" s="87">
        <f t="shared" si="7"/>
        <v>49.802164502164501</v>
      </c>
      <c r="Y9" s="22">
        <v>0</v>
      </c>
      <c r="Z9" s="59" t="s">
        <v>215</v>
      </c>
    </row>
    <row r="12" spans="1:59" s="91" customFormat="1" x14ac:dyDescent="0.25">
      <c r="B12" s="91" t="s">
        <v>235</v>
      </c>
    </row>
  </sheetData>
  <mergeCells count="1">
    <mergeCell ref="A2:Z3"/>
  </mergeCells>
  <printOptions horizontalCentered="1"/>
  <pageMargins left="0.2" right="0.2" top="1" bottom="1" header="0.3" footer="0.3"/>
  <pageSetup paperSize="258"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12"/>
  <sheetViews>
    <sheetView view="pageBreakPreview" zoomScale="60" zoomScaleNormal="80" zoomScalePageLayoutView="115" workbookViewId="0">
      <selection activeCell="A8" sqref="A8"/>
    </sheetView>
  </sheetViews>
  <sheetFormatPr defaultRowHeight="15" x14ac:dyDescent="0.25"/>
  <cols>
    <col min="1" max="1" width="3.5703125" bestFit="1" customWidth="1"/>
    <col min="2" max="2" width="5.5703125" bestFit="1" customWidth="1"/>
    <col min="3" max="3" width="21.7109375" customWidth="1"/>
    <col min="4" max="4" width="19.85546875" customWidth="1"/>
    <col min="5" max="5" width="3.7109375" customWidth="1"/>
    <col min="6" max="6" width="11.7109375" bestFit="1" customWidth="1"/>
    <col min="7" max="7" width="11.42578125" bestFit="1" customWidth="1"/>
    <col min="8" max="8" width="5" bestFit="1" customWidth="1"/>
    <col min="9" max="10" width="6.28515625" bestFit="1" customWidth="1"/>
    <col min="11" max="11" width="6.7109375" bestFit="1" customWidth="1"/>
    <col min="12" max="12" width="5" bestFit="1" customWidth="1"/>
    <col min="13" max="14" width="6.28515625" bestFit="1" customWidth="1"/>
    <col min="15" max="15" width="5.85546875" bestFit="1" customWidth="1"/>
    <col min="16" max="16" width="6.7109375" bestFit="1" customWidth="1"/>
    <col min="17" max="18" width="5.85546875" bestFit="1" customWidth="1"/>
    <col min="19" max="19" width="4.5703125" customWidth="1"/>
    <col min="20" max="20" width="5.42578125" bestFit="1" customWidth="1"/>
    <col min="21" max="21" width="8.140625" bestFit="1" customWidth="1"/>
    <col min="22" max="22" width="5.42578125" customWidth="1"/>
    <col min="23" max="23" width="0" hidden="1" customWidth="1"/>
    <col min="24" max="24" width="6.7109375" bestFit="1" customWidth="1"/>
    <col min="25" max="25" width="5.85546875" hidden="1" customWidth="1"/>
    <col min="26" max="26" width="21" customWidth="1"/>
  </cols>
  <sheetData>
    <row r="2" spans="1:59" s="63" customFormat="1" ht="15.75" thickBot="1" x14ac:dyDescent="0.3"/>
    <row r="3" spans="1:59" x14ac:dyDescent="0.25">
      <c r="A3" s="148" t="s">
        <v>244</v>
      </c>
      <c r="B3" s="149"/>
      <c r="C3" s="149"/>
      <c r="D3" s="149"/>
      <c r="E3" s="149"/>
      <c r="F3" s="149"/>
      <c r="G3" s="149"/>
      <c r="H3" s="149"/>
      <c r="I3" s="149"/>
      <c r="J3" s="149"/>
      <c r="K3" s="149"/>
      <c r="L3" s="149"/>
      <c r="M3" s="149"/>
      <c r="N3" s="149"/>
      <c r="O3" s="149"/>
      <c r="P3" s="149"/>
      <c r="Q3" s="149"/>
      <c r="R3" s="149"/>
      <c r="S3" s="149"/>
      <c r="T3" s="149"/>
      <c r="U3" s="149"/>
      <c r="V3" s="149"/>
      <c r="W3" s="149"/>
      <c r="X3" s="149"/>
      <c r="Y3" s="149"/>
      <c r="Z3" s="150"/>
    </row>
    <row r="4" spans="1:59" ht="27.75" customHeight="1" thickBot="1" x14ac:dyDescent="0.3">
      <c r="A4" s="153"/>
      <c r="B4" s="154"/>
      <c r="C4" s="154"/>
      <c r="D4" s="154"/>
      <c r="E4" s="154"/>
      <c r="F4" s="154"/>
      <c r="G4" s="154"/>
      <c r="H4" s="154"/>
      <c r="I4" s="154"/>
      <c r="J4" s="154"/>
      <c r="K4" s="154"/>
      <c r="L4" s="154"/>
      <c r="M4" s="154"/>
      <c r="N4" s="154"/>
      <c r="O4" s="154"/>
      <c r="P4" s="154"/>
      <c r="Q4" s="154"/>
      <c r="R4" s="154"/>
      <c r="S4" s="154"/>
      <c r="T4" s="154"/>
      <c r="U4" s="154"/>
      <c r="V4" s="154"/>
      <c r="W4" s="154"/>
      <c r="X4" s="154"/>
      <c r="Y4" s="154"/>
      <c r="Z4" s="155"/>
    </row>
    <row r="5" spans="1:59" s="1" customFormat="1" ht="102" customHeight="1" x14ac:dyDescent="0.2">
      <c r="A5" s="96" t="s">
        <v>207</v>
      </c>
      <c r="B5" s="71" t="s">
        <v>205</v>
      </c>
      <c r="C5" s="72" t="s">
        <v>2</v>
      </c>
      <c r="D5" s="73" t="s">
        <v>3</v>
      </c>
      <c r="E5" s="72" t="s">
        <v>4</v>
      </c>
      <c r="F5" s="72" t="s">
        <v>5</v>
      </c>
      <c r="G5" s="72" t="s">
        <v>6</v>
      </c>
      <c r="H5" s="74" t="s">
        <v>7</v>
      </c>
      <c r="I5" s="74" t="s">
        <v>8</v>
      </c>
      <c r="J5" s="74" t="s">
        <v>9</v>
      </c>
      <c r="K5" s="74" t="s">
        <v>10</v>
      </c>
      <c r="L5" s="74" t="s">
        <v>11</v>
      </c>
      <c r="M5" s="74" t="s">
        <v>12</v>
      </c>
      <c r="N5" s="74" t="s">
        <v>9</v>
      </c>
      <c r="O5" s="75" t="s">
        <v>13</v>
      </c>
      <c r="P5" s="74" t="s">
        <v>14</v>
      </c>
      <c r="Q5" s="74" t="s">
        <v>15</v>
      </c>
      <c r="R5" s="74" t="s">
        <v>16</v>
      </c>
      <c r="S5" s="74" t="s">
        <v>17</v>
      </c>
      <c r="T5" s="74" t="s">
        <v>18</v>
      </c>
      <c r="U5" s="74" t="s">
        <v>19</v>
      </c>
      <c r="V5" s="74" t="s">
        <v>20</v>
      </c>
      <c r="W5" s="74" t="s">
        <v>21</v>
      </c>
      <c r="X5" s="74" t="s">
        <v>22</v>
      </c>
      <c r="Y5" s="75" t="s">
        <v>23</v>
      </c>
      <c r="Z5" s="97" t="s">
        <v>212</v>
      </c>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row>
    <row r="6" spans="1:59" ht="85.5" customHeight="1" x14ac:dyDescent="0.25">
      <c r="A6" s="98">
        <v>1</v>
      </c>
      <c r="B6" s="22">
        <v>661</v>
      </c>
      <c r="C6" s="33" t="s">
        <v>85</v>
      </c>
      <c r="D6" s="33" t="s">
        <v>86</v>
      </c>
      <c r="E6" s="33" t="s">
        <v>26</v>
      </c>
      <c r="F6" s="51">
        <v>33670</v>
      </c>
      <c r="G6" s="33" t="s">
        <v>87</v>
      </c>
      <c r="H6" s="52">
        <v>558</v>
      </c>
      <c r="I6" s="26">
        <v>1050</v>
      </c>
      <c r="J6" s="26">
        <v>2009</v>
      </c>
      <c r="K6" s="27">
        <f t="shared" ref="K6:K8" si="0">(H6/I6)*100</f>
        <v>53.142857142857146</v>
      </c>
      <c r="L6" s="52">
        <v>561</v>
      </c>
      <c r="M6" s="26">
        <v>1100</v>
      </c>
      <c r="N6" s="26">
        <v>2012</v>
      </c>
      <c r="O6" s="53">
        <f t="shared" ref="O6:O8" si="1">IF(Y6="MI",L6-10,L6)</f>
        <v>561</v>
      </c>
      <c r="P6" s="29">
        <f t="shared" ref="P6:P8" si="2">(O6/M6)*100</f>
        <v>51</v>
      </c>
      <c r="Q6" s="22">
        <v>40</v>
      </c>
      <c r="R6" s="22">
        <v>50</v>
      </c>
      <c r="S6" s="55">
        <f t="shared" ref="S6:S8" si="3">(Q6/R6)*100</f>
        <v>80</v>
      </c>
      <c r="T6" s="27">
        <f t="shared" ref="T6:T8" si="4">(K6*0.1)</f>
        <v>5.3142857142857149</v>
      </c>
      <c r="U6" s="27">
        <f t="shared" ref="U6:U8" si="5">(P6*0.5)</f>
        <v>25.5</v>
      </c>
      <c r="V6" s="26">
        <f t="shared" ref="V6:V8" si="6">Q6*40/R6</f>
        <v>32</v>
      </c>
      <c r="W6" s="26">
        <v>0</v>
      </c>
      <c r="X6" s="87">
        <f>SUM(T6+U6+V6)</f>
        <v>62.814285714285717</v>
      </c>
      <c r="Y6" s="22">
        <v>0</v>
      </c>
      <c r="Z6" s="99" t="s">
        <v>224</v>
      </c>
    </row>
    <row r="7" spans="1:59" ht="62.25" customHeight="1" x14ac:dyDescent="0.25">
      <c r="A7" s="98">
        <v>2</v>
      </c>
      <c r="B7" s="22">
        <v>672</v>
      </c>
      <c r="C7" s="33" t="s">
        <v>80</v>
      </c>
      <c r="D7" s="33" t="s">
        <v>81</v>
      </c>
      <c r="E7" s="33" t="s">
        <v>26</v>
      </c>
      <c r="F7" s="51">
        <v>35110</v>
      </c>
      <c r="G7" s="33" t="s">
        <v>61</v>
      </c>
      <c r="H7" s="52">
        <v>758</v>
      </c>
      <c r="I7" s="26">
        <v>1050</v>
      </c>
      <c r="J7" s="26">
        <v>2011</v>
      </c>
      <c r="K7" s="27">
        <f t="shared" si="0"/>
        <v>72.19047619047619</v>
      </c>
      <c r="L7" s="52">
        <v>648</v>
      </c>
      <c r="M7" s="26">
        <v>1100</v>
      </c>
      <c r="N7" s="26">
        <v>2013</v>
      </c>
      <c r="O7" s="53">
        <f t="shared" si="1"/>
        <v>648</v>
      </c>
      <c r="P7" s="29">
        <f t="shared" si="2"/>
        <v>58.909090909090914</v>
      </c>
      <c r="Q7" s="22">
        <v>30</v>
      </c>
      <c r="R7" s="22">
        <v>50</v>
      </c>
      <c r="S7" s="55">
        <f t="shared" si="3"/>
        <v>60</v>
      </c>
      <c r="T7" s="27">
        <f t="shared" si="4"/>
        <v>7.2190476190476192</v>
      </c>
      <c r="U7" s="27">
        <f t="shared" si="5"/>
        <v>29.454545454545457</v>
      </c>
      <c r="V7" s="26">
        <f t="shared" si="6"/>
        <v>24</v>
      </c>
      <c r="W7" s="26">
        <v>0</v>
      </c>
      <c r="X7" s="87">
        <f t="shared" ref="X7:X8" si="7">SUM(T7+U7+V7)</f>
        <v>60.673593073593075</v>
      </c>
      <c r="Y7" s="22">
        <v>0</v>
      </c>
      <c r="Z7" s="99" t="s">
        <v>224</v>
      </c>
    </row>
    <row r="8" spans="1:59" ht="64.5" customHeight="1" x14ac:dyDescent="0.25">
      <c r="A8" s="98">
        <v>3</v>
      </c>
      <c r="B8" s="22">
        <v>645</v>
      </c>
      <c r="C8" s="33" t="s">
        <v>95</v>
      </c>
      <c r="D8" s="33" t="s">
        <v>96</v>
      </c>
      <c r="E8" s="33" t="s">
        <v>28</v>
      </c>
      <c r="F8" s="51">
        <v>33970</v>
      </c>
      <c r="G8" s="33" t="s">
        <v>73</v>
      </c>
      <c r="H8" s="52">
        <v>634</v>
      </c>
      <c r="I8" s="26">
        <v>1050</v>
      </c>
      <c r="J8" s="26">
        <v>2009</v>
      </c>
      <c r="K8" s="27">
        <f t="shared" si="0"/>
        <v>60.38095238095238</v>
      </c>
      <c r="L8" s="52">
        <v>737</v>
      </c>
      <c r="M8" s="26">
        <v>1100</v>
      </c>
      <c r="N8" s="26">
        <v>2013</v>
      </c>
      <c r="O8" s="53">
        <f t="shared" si="1"/>
        <v>737</v>
      </c>
      <c r="P8" s="29">
        <f t="shared" si="2"/>
        <v>67</v>
      </c>
      <c r="Q8" s="22">
        <v>21</v>
      </c>
      <c r="R8" s="22">
        <v>50</v>
      </c>
      <c r="S8" s="55">
        <f t="shared" si="3"/>
        <v>42</v>
      </c>
      <c r="T8" s="27">
        <f t="shared" si="4"/>
        <v>6.038095238095238</v>
      </c>
      <c r="U8" s="27">
        <f t="shared" si="5"/>
        <v>33.5</v>
      </c>
      <c r="V8" s="26">
        <f t="shared" si="6"/>
        <v>16.8</v>
      </c>
      <c r="W8" s="26">
        <v>0</v>
      </c>
      <c r="X8" s="87">
        <f t="shared" si="7"/>
        <v>56.338095238095235</v>
      </c>
      <c r="Y8" s="22">
        <v>0</v>
      </c>
      <c r="Z8" s="99" t="s">
        <v>215</v>
      </c>
    </row>
    <row r="9" spans="1:59" x14ac:dyDescent="0.25">
      <c r="A9" s="100"/>
      <c r="B9" s="83"/>
      <c r="C9" s="83"/>
      <c r="D9" s="83"/>
      <c r="E9" s="83"/>
      <c r="F9" s="83"/>
      <c r="G9" s="83"/>
      <c r="H9" s="83"/>
      <c r="I9" s="83"/>
      <c r="J9" s="83"/>
      <c r="K9" s="83"/>
      <c r="L9" s="83"/>
      <c r="M9" s="83"/>
      <c r="N9" s="83"/>
      <c r="O9" s="83"/>
      <c r="P9" s="83"/>
      <c r="Q9" s="83"/>
      <c r="R9" s="83"/>
      <c r="S9" s="83"/>
      <c r="T9" s="83"/>
      <c r="U9" s="83"/>
      <c r="V9" s="83"/>
      <c r="W9" s="83"/>
      <c r="X9" s="83"/>
      <c r="Y9" s="83"/>
      <c r="Z9" s="101"/>
    </row>
    <row r="10" spans="1:59" x14ac:dyDescent="0.25">
      <c r="A10" s="100"/>
      <c r="B10" s="83"/>
      <c r="C10" s="83"/>
      <c r="D10" s="83"/>
      <c r="E10" s="83"/>
      <c r="F10" s="83"/>
      <c r="G10" s="83"/>
      <c r="H10" s="83"/>
      <c r="I10" s="83"/>
      <c r="J10" s="83"/>
      <c r="K10" s="83"/>
      <c r="L10" s="83"/>
      <c r="M10" s="83"/>
      <c r="N10" s="83"/>
      <c r="O10" s="83"/>
      <c r="P10" s="83"/>
      <c r="Q10" s="83"/>
      <c r="R10" s="83"/>
      <c r="S10" s="83"/>
      <c r="T10" s="83"/>
      <c r="U10" s="83"/>
      <c r="V10" s="83"/>
      <c r="W10" s="83"/>
      <c r="X10" s="83"/>
      <c r="Y10" s="83"/>
      <c r="Z10" s="101"/>
    </row>
    <row r="11" spans="1:59" s="89" customFormat="1" x14ac:dyDescent="0.25">
      <c r="A11" s="102"/>
      <c r="B11" s="103" t="s">
        <v>236</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4"/>
    </row>
    <row r="12" spans="1:59" ht="15.75" thickBot="1" x14ac:dyDescent="0.3">
      <c r="A12" s="105"/>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7"/>
    </row>
  </sheetData>
  <mergeCells count="1">
    <mergeCell ref="A3:Z4"/>
  </mergeCells>
  <printOptions horizontalCentered="1"/>
  <pageMargins left="0.2" right="0.2" top="1.5" bottom="1" header="0.3" footer="0.3"/>
  <pageSetup paperSize="258"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General list</vt:lpstr>
      <vt:lpstr>Cardiology</vt:lpstr>
      <vt:lpstr>Cardiology Inservice</vt:lpstr>
      <vt:lpstr>Anesthesia Inservice</vt:lpstr>
      <vt:lpstr>Radiology Inservice</vt:lpstr>
      <vt:lpstr>ICU Inservice</vt:lpstr>
      <vt:lpstr>Emergency Inservice</vt:lpstr>
      <vt:lpstr>MLT Inservice</vt:lpstr>
      <vt:lpstr>Surgical Inservice</vt:lpstr>
      <vt:lpstr>Dental Inservice</vt:lpstr>
      <vt:lpstr>FSc MLT</vt:lpstr>
      <vt:lpstr>'Cardiology Inservice'!Print_Area</vt:lpstr>
      <vt:lpstr>'FSc MLT'!Print_Area</vt:lpstr>
      <vt:lpstr>'Surgical Inservice'!Print_Area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KMUIPMS</dc:creator>
  <cp:lastModifiedBy>Dr Imi</cp:lastModifiedBy>
  <cp:lastPrinted>2017-09-17T16:27:46Z</cp:lastPrinted>
  <dcterms:created xsi:type="dcterms:W3CDTF">2016-08-19T10:18:20Z</dcterms:created>
  <dcterms:modified xsi:type="dcterms:W3CDTF">2017-09-19T06:44:23Z</dcterms:modified>
</cp:coreProperties>
</file>